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ngela holden\Documents\Training notes manuals powerpoint\guidance project\"/>
    </mc:Choice>
  </mc:AlternateContent>
  <xr:revisionPtr revIDLastSave="0" documentId="13_ncr:1_{69EF77F4-43D9-4D64-96D6-CD741644D8A6}" xr6:coauthVersionLast="34" xr6:coauthVersionMax="34" xr10:uidLastSave="{00000000-0000-0000-0000-000000000000}"/>
  <workbookProtection workbookAlgorithmName="SHA-512" workbookHashValue="dQGiaiIKnEGl5CGsICSs+YMy9tOXA8MhwP3NVQ9Ma0XoIFIlU/s2Sy32uvkkAgko+cXYIYisJMRyFJnG3/9IXA==" workbookSaltValue="8UX9UGCOl9GS9roz53Fxag==" workbookSpinCount="100000" lockStructure="1"/>
  <bookViews>
    <workbookView xWindow="0" yWindow="0" windowWidth="24000" windowHeight="9225" xr2:uid="{00000000-000D-0000-FFFF-FFFF00000000}"/>
  </bookViews>
  <sheets>
    <sheet name="Full Register Calculator -DATA " sheetId="1" r:id="rId1"/>
    <sheet name="Full Register Calculator -PAPER" sheetId="13" r:id="rId2"/>
    <sheet name="Open Register Calculator -DATA" sheetId="14" r:id="rId3"/>
    <sheet name="Open Register Calculator -PAPER" sheetId="15" r:id="rId4"/>
    <sheet name="Overseas List Calculator -DATA" sheetId="16" r:id="rId5"/>
    <sheet name="Overseas List Calculator -PAPER" sheetId="17" r:id="rId6"/>
    <sheet name="Monthly Alt Calculator -DATA" sheetId="18" r:id="rId7"/>
    <sheet name="Monthly Alt Calculator -PAPER" sheetId="19" r:id="rId8"/>
    <sheet name="Election Alt Calculator -DATA" sheetId="21" r:id="rId9"/>
    <sheet name="Election Alt Calculator -PAPER" sheetId="20" r:id="rId10"/>
    <sheet name="Marked Register E&amp;W -DATA" sheetId="23" r:id="rId11"/>
    <sheet name="Marked Register E&amp;W -PAPER" sheetId="22" r:id="rId12"/>
    <sheet name="TOTALS" sheetId="24" r:id="rId1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9" l="1"/>
  <c r="G10" i="19" s="1"/>
  <c r="D5" i="24"/>
  <c r="D9" i="24"/>
  <c r="D11" i="24"/>
  <c r="D13" i="24"/>
  <c r="G9" i="20"/>
  <c r="D73" i="22"/>
  <c r="G73" i="22" s="1"/>
  <c r="G72" i="22"/>
  <c r="D64" i="22"/>
  <c r="G64" i="22" s="1"/>
  <c r="G63" i="22"/>
  <c r="D55" i="22"/>
  <c r="G55" i="22" s="1"/>
  <c r="G54" i="22"/>
  <c r="D46" i="22"/>
  <c r="G46" i="22" s="1"/>
  <c r="G45" i="22"/>
  <c r="D37" i="22"/>
  <c r="G37" i="22" s="1"/>
  <c r="G36" i="22"/>
  <c r="D28" i="22"/>
  <c r="G28" i="22" s="1"/>
  <c r="G27" i="22"/>
  <c r="D19" i="22"/>
  <c r="G19" i="22" s="1"/>
  <c r="G18" i="22"/>
  <c r="D10" i="22"/>
  <c r="G10" i="22" s="1"/>
  <c r="G9" i="22"/>
  <c r="G72" i="23"/>
  <c r="G63" i="23"/>
  <c r="G54" i="23"/>
  <c r="G45" i="23"/>
  <c r="G36" i="23"/>
  <c r="G27" i="23"/>
  <c r="G18" i="23"/>
  <c r="G9" i="23"/>
  <c r="D73" i="23"/>
  <c r="G73" i="23" s="1"/>
  <c r="D64" i="23"/>
  <c r="G64" i="23" s="1"/>
  <c r="D55" i="23"/>
  <c r="G55" i="23" s="1"/>
  <c r="D46" i="23"/>
  <c r="G46" i="23" s="1"/>
  <c r="D37" i="23"/>
  <c r="G37" i="23" s="1"/>
  <c r="D28" i="23"/>
  <c r="G28" i="23" s="1"/>
  <c r="D19" i="23"/>
  <c r="G19" i="23" s="1"/>
  <c r="D10" i="23"/>
  <c r="G10" i="23" s="1"/>
  <c r="D73" i="20"/>
  <c r="G73" i="20" s="1"/>
  <c r="G72" i="20"/>
  <c r="D73" i="21"/>
  <c r="G73" i="21" s="1"/>
  <c r="G72" i="21"/>
  <c r="G63" i="20"/>
  <c r="G54" i="20"/>
  <c r="G45" i="20"/>
  <c r="G36" i="20"/>
  <c r="G27" i="20"/>
  <c r="G18" i="20"/>
  <c r="D64" i="20"/>
  <c r="G64" i="20" s="1"/>
  <c r="D55" i="20"/>
  <c r="G55" i="20" s="1"/>
  <c r="D46" i="20"/>
  <c r="G46" i="20" s="1"/>
  <c r="D37" i="20"/>
  <c r="G37" i="20" s="1"/>
  <c r="D28" i="20"/>
  <c r="G28" i="20" s="1"/>
  <c r="D19" i="20"/>
  <c r="G19" i="20" s="1"/>
  <c r="D10" i="20"/>
  <c r="G10" i="20" s="1"/>
  <c r="G63" i="21"/>
  <c r="G54" i="21"/>
  <c r="G45" i="21"/>
  <c r="G36" i="21"/>
  <c r="G27" i="21"/>
  <c r="G18" i="21"/>
  <c r="G9" i="21"/>
  <c r="D64" i="21"/>
  <c r="G64" i="21" s="1"/>
  <c r="D55" i="21"/>
  <c r="G55" i="21" s="1"/>
  <c r="D46" i="21"/>
  <c r="G46" i="21" s="1"/>
  <c r="D37" i="21"/>
  <c r="G37" i="21" s="1"/>
  <c r="D28" i="21"/>
  <c r="G28" i="21" s="1"/>
  <c r="D19" i="21"/>
  <c r="G19" i="21" s="1"/>
  <c r="D10" i="21"/>
  <c r="G10" i="21" s="1"/>
  <c r="G72" i="19"/>
  <c r="G63" i="19"/>
  <c r="G54" i="19"/>
  <c r="G45" i="19"/>
  <c r="G36" i="19"/>
  <c r="G27" i="19"/>
  <c r="G18" i="19"/>
  <c r="G9" i="19"/>
  <c r="D73" i="19"/>
  <c r="G73" i="19" s="1"/>
  <c r="D64" i="19"/>
  <c r="G64" i="19" s="1"/>
  <c r="D55" i="19"/>
  <c r="G55" i="19" s="1"/>
  <c r="D46" i="19"/>
  <c r="G46" i="19" s="1"/>
  <c r="D37" i="19"/>
  <c r="G37" i="19" s="1"/>
  <c r="D28" i="19"/>
  <c r="G28" i="19" s="1"/>
  <c r="D19" i="19"/>
  <c r="G19" i="19" s="1"/>
  <c r="G72" i="18"/>
  <c r="G63" i="18"/>
  <c r="G54" i="18"/>
  <c r="G45" i="18"/>
  <c r="G36" i="18"/>
  <c r="G27" i="18"/>
  <c r="G18" i="18"/>
  <c r="G9" i="18"/>
  <c r="D73" i="18"/>
  <c r="G73" i="18" s="1"/>
  <c r="D64" i="18"/>
  <c r="G64" i="18" s="1"/>
  <c r="D55" i="18"/>
  <c r="G55" i="18" s="1"/>
  <c r="D46" i="18"/>
  <c r="G46" i="18" s="1"/>
  <c r="D37" i="18"/>
  <c r="G37" i="18" s="1"/>
  <c r="D28" i="18"/>
  <c r="G28" i="18" s="1"/>
  <c r="D19" i="18"/>
  <c r="G19" i="18" s="1"/>
  <c r="D10" i="18"/>
  <c r="G10" i="18" s="1"/>
  <c r="D73" i="17"/>
  <c r="G73" i="17" s="1"/>
  <c r="D64" i="17"/>
  <c r="G64" i="17" s="1"/>
  <c r="D55" i="17"/>
  <c r="D46" i="17"/>
  <c r="G46" i="17" s="1"/>
  <c r="D37" i="17"/>
  <c r="G37" i="17" s="1"/>
  <c r="D28" i="17"/>
  <c r="G28" i="17" s="1"/>
  <c r="D19" i="17"/>
  <c r="G19" i="17" s="1"/>
  <c r="D10" i="17"/>
  <c r="G10" i="17" s="1"/>
  <c r="G72" i="17"/>
  <c r="G63" i="17"/>
  <c r="G55" i="17"/>
  <c r="G54" i="17"/>
  <c r="G57" i="17" s="1"/>
  <c r="L8" i="17" s="1"/>
  <c r="G45" i="17"/>
  <c r="G36" i="17"/>
  <c r="G27" i="17"/>
  <c r="G18" i="17"/>
  <c r="G9" i="17"/>
  <c r="D73" i="16"/>
  <c r="G73" i="16" s="1"/>
  <c r="D64" i="16"/>
  <c r="G64" i="16" s="1"/>
  <c r="D55" i="16"/>
  <c r="G55" i="16" s="1"/>
  <c r="D46" i="16"/>
  <c r="G46" i="16" s="1"/>
  <c r="D37" i="16"/>
  <c r="G37" i="16" s="1"/>
  <c r="D28" i="16"/>
  <c r="G28" i="16" s="1"/>
  <c r="D19" i="16"/>
  <c r="G19" i="16" s="1"/>
  <c r="D10" i="16"/>
  <c r="G10" i="16" s="1"/>
  <c r="G72" i="16"/>
  <c r="G63" i="16"/>
  <c r="G54" i="16"/>
  <c r="G45" i="16"/>
  <c r="G36" i="16"/>
  <c r="G27" i="16"/>
  <c r="G18" i="16"/>
  <c r="G9" i="16"/>
  <c r="D10" i="15"/>
  <c r="G30" i="17" l="1"/>
  <c r="L5" i="17" s="1"/>
  <c r="G57" i="20"/>
  <c r="L8" i="20" s="1"/>
  <c r="G48" i="19"/>
  <c r="L7" i="19" s="1"/>
  <c r="G30" i="22"/>
  <c r="L5" i="22" s="1"/>
  <c r="G66" i="22"/>
  <c r="L9" i="22" s="1"/>
  <c r="G12" i="19"/>
  <c r="L3" i="19" s="1"/>
  <c r="G75" i="22"/>
  <c r="L10" i="22" s="1"/>
  <c r="G57" i="22"/>
  <c r="L8" i="22" s="1"/>
  <c r="G48" i="22"/>
  <c r="L7" i="22" s="1"/>
  <c r="G39" i="22"/>
  <c r="L6" i="22" s="1"/>
  <c r="G21" i="22"/>
  <c r="L4" i="22" s="1"/>
  <c r="G12" i="22"/>
  <c r="L3" i="22" s="1"/>
  <c r="G66" i="23"/>
  <c r="L9" i="23" s="1"/>
  <c r="G48" i="23"/>
  <c r="L7" i="23" s="1"/>
  <c r="G30" i="23"/>
  <c r="L5" i="23" s="1"/>
  <c r="G12" i="23"/>
  <c r="L3" i="23" s="1"/>
  <c r="G21" i="23"/>
  <c r="L4" i="23" s="1"/>
  <c r="G39" i="23"/>
  <c r="L6" i="23" s="1"/>
  <c r="G57" i="23"/>
  <c r="L8" i="23" s="1"/>
  <c r="G75" i="23"/>
  <c r="L10" i="23" s="1"/>
  <c r="G66" i="20"/>
  <c r="L9" i="20" s="1"/>
  <c r="G48" i="20"/>
  <c r="L7" i="20" s="1"/>
  <c r="G30" i="20"/>
  <c r="L5" i="20" s="1"/>
  <c r="G21" i="20"/>
  <c r="L4" i="20" s="1"/>
  <c r="G12" i="20"/>
  <c r="L3" i="20" s="1"/>
  <c r="G75" i="20"/>
  <c r="L10" i="20" s="1"/>
  <c r="G39" i="20"/>
  <c r="L6" i="20" s="1"/>
  <c r="G12" i="21"/>
  <c r="L3" i="21" s="1"/>
  <c r="G66" i="21"/>
  <c r="L9" i="21" s="1"/>
  <c r="G30" i="21"/>
  <c r="L5" i="21" s="1"/>
  <c r="G57" i="19"/>
  <c r="L8" i="19" s="1"/>
  <c r="G75" i="19"/>
  <c r="L10" i="19" s="1"/>
  <c r="G66" i="19"/>
  <c r="L9" i="19" s="1"/>
  <c r="G39" i="19"/>
  <c r="L6" i="19" s="1"/>
  <c r="G30" i="19"/>
  <c r="L5" i="19" s="1"/>
  <c r="G48" i="21"/>
  <c r="L7" i="21" s="1"/>
  <c r="G21" i="21"/>
  <c r="L4" i="21" s="1"/>
  <c r="G75" i="21"/>
  <c r="L10" i="21" s="1"/>
  <c r="G57" i="21"/>
  <c r="L8" i="21" s="1"/>
  <c r="G39" i="21"/>
  <c r="L6" i="21" s="1"/>
  <c r="G21" i="19"/>
  <c r="L4" i="19" s="1"/>
  <c r="G66" i="18"/>
  <c r="L9" i="18" s="1"/>
  <c r="G48" i="18"/>
  <c r="L7" i="18" s="1"/>
  <c r="G30" i="18"/>
  <c r="L5" i="18" s="1"/>
  <c r="G12" i="18"/>
  <c r="L3" i="18" s="1"/>
  <c r="G21" i="18"/>
  <c r="L4" i="18" s="1"/>
  <c r="G39" i="18"/>
  <c r="L6" i="18" s="1"/>
  <c r="G57" i="18"/>
  <c r="L8" i="18" s="1"/>
  <c r="G75" i="18"/>
  <c r="L10" i="18" s="1"/>
  <c r="G75" i="17"/>
  <c r="L10" i="17" s="1"/>
  <c r="G66" i="17"/>
  <c r="L9" i="17" s="1"/>
  <c r="G48" i="17"/>
  <c r="L7" i="17" s="1"/>
  <c r="G39" i="17"/>
  <c r="L6" i="17" s="1"/>
  <c r="G21" i="17"/>
  <c r="L4" i="17" s="1"/>
  <c r="G12" i="17"/>
  <c r="L3" i="17" s="1"/>
  <c r="G75" i="16"/>
  <c r="L10" i="16" s="1"/>
  <c r="G57" i="16"/>
  <c r="L8" i="16" s="1"/>
  <c r="G39" i="16"/>
  <c r="L6" i="16" s="1"/>
  <c r="G21" i="16"/>
  <c r="L4" i="16" s="1"/>
  <c r="G12" i="16"/>
  <c r="L3" i="16" s="1"/>
  <c r="G30" i="16"/>
  <c r="L5" i="16" s="1"/>
  <c r="G48" i="16"/>
  <c r="L7" i="16" s="1"/>
  <c r="G66" i="16"/>
  <c r="L9" i="16" s="1"/>
  <c r="D73" i="15"/>
  <c r="G73" i="15" s="1"/>
  <c r="G72" i="15"/>
  <c r="D64" i="15"/>
  <c r="G64" i="15" s="1"/>
  <c r="G63" i="15"/>
  <c r="D55" i="15"/>
  <c r="G55" i="15" s="1"/>
  <c r="G54" i="15"/>
  <c r="D46" i="15"/>
  <c r="G46" i="15" s="1"/>
  <c r="G45" i="15"/>
  <c r="G48" i="15" s="1"/>
  <c r="L7" i="15" s="1"/>
  <c r="D37" i="15"/>
  <c r="G37" i="15" s="1"/>
  <c r="G36" i="15"/>
  <c r="D28" i="15"/>
  <c r="G28" i="15" s="1"/>
  <c r="G27" i="15"/>
  <c r="G30" i="15" s="1"/>
  <c r="L5" i="15" s="1"/>
  <c r="D19" i="15"/>
  <c r="G19" i="15" s="1"/>
  <c r="G18" i="15"/>
  <c r="G10" i="15"/>
  <c r="G9" i="15"/>
  <c r="G12" i="15" s="1"/>
  <c r="L3" i="15" s="1"/>
  <c r="D73" i="14"/>
  <c r="G73" i="14" s="1"/>
  <c r="G72" i="14"/>
  <c r="D64" i="14"/>
  <c r="G64" i="14" s="1"/>
  <c r="G63" i="14"/>
  <c r="G66" i="14" s="1"/>
  <c r="L9" i="14" s="1"/>
  <c r="D55" i="14"/>
  <c r="G55" i="14" s="1"/>
  <c r="G54" i="14"/>
  <c r="D46" i="14"/>
  <c r="G46" i="14" s="1"/>
  <c r="G45" i="14"/>
  <c r="G48" i="14" s="1"/>
  <c r="L7" i="14" s="1"/>
  <c r="D37" i="14"/>
  <c r="G37" i="14" s="1"/>
  <c r="G36" i="14"/>
  <c r="D28" i="14"/>
  <c r="G28" i="14" s="1"/>
  <c r="G27" i="14"/>
  <c r="G30" i="14" s="1"/>
  <c r="L5" i="14" s="1"/>
  <c r="D19" i="14"/>
  <c r="G19" i="14" s="1"/>
  <c r="G18" i="14"/>
  <c r="D10" i="14"/>
  <c r="G10" i="14" s="1"/>
  <c r="G9" i="14"/>
  <c r="G72" i="13"/>
  <c r="G63" i="13"/>
  <c r="G54" i="13"/>
  <c r="G45" i="13"/>
  <c r="G36" i="13"/>
  <c r="G27" i="13"/>
  <c r="G18" i="13"/>
  <c r="G9" i="13"/>
  <c r="D73" i="13"/>
  <c r="G73" i="13" s="1"/>
  <c r="D64" i="13"/>
  <c r="G64" i="13" s="1"/>
  <c r="D55" i="13"/>
  <c r="G55" i="13" s="1"/>
  <c r="D46" i="13"/>
  <c r="G46" i="13" s="1"/>
  <c r="D37" i="13"/>
  <c r="G37" i="13" s="1"/>
  <c r="D28" i="13"/>
  <c r="G28" i="13" s="1"/>
  <c r="D19" i="13"/>
  <c r="G19" i="13" s="1"/>
  <c r="D10" i="13"/>
  <c r="G10" i="13" s="1"/>
  <c r="D73" i="1"/>
  <c r="G73" i="1" s="1"/>
  <c r="G72" i="1"/>
  <c r="G63" i="1"/>
  <c r="G54" i="1"/>
  <c r="G45" i="1"/>
  <c r="G36" i="1"/>
  <c r="G27" i="1"/>
  <c r="G18" i="1"/>
  <c r="G9" i="1"/>
  <c r="D64" i="1"/>
  <c r="G64" i="1" s="1"/>
  <c r="G66" i="15" l="1"/>
  <c r="L9" i="15" s="1"/>
  <c r="L12" i="22"/>
  <c r="B15" i="24" s="1"/>
  <c r="D15" i="24" s="1"/>
  <c r="G21" i="15"/>
  <c r="L4" i="15" s="1"/>
  <c r="G39" i="15"/>
  <c r="L6" i="15" s="1"/>
  <c r="G57" i="15"/>
  <c r="L8" i="15" s="1"/>
  <c r="G75" i="15"/>
  <c r="L10" i="15" s="1"/>
  <c r="L12" i="23"/>
  <c r="B14" i="24" s="1"/>
  <c r="D14" i="24" s="1"/>
  <c r="L12" i="20"/>
  <c r="B13" i="24" s="1"/>
  <c r="L12" i="19"/>
  <c r="B11" i="24" s="1"/>
  <c r="L12" i="21"/>
  <c r="B12" i="24" s="1"/>
  <c r="D12" i="24" s="1"/>
  <c r="L12" i="18"/>
  <c r="B10" i="24" s="1"/>
  <c r="D10" i="24" s="1"/>
  <c r="L12" i="17"/>
  <c r="B9" i="24" s="1"/>
  <c r="L12" i="16"/>
  <c r="B8" i="24" s="1"/>
  <c r="D8" i="24" s="1"/>
  <c r="G12" i="14"/>
  <c r="L3" i="14" s="1"/>
  <c r="G21" i="14"/>
  <c r="L4" i="14" s="1"/>
  <c r="G39" i="14"/>
  <c r="L6" i="14" s="1"/>
  <c r="G57" i="14"/>
  <c r="L8" i="14" s="1"/>
  <c r="G75" i="14"/>
  <c r="L10" i="14" s="1"/>
  <c r="G66" i="13"/>
  <c r="L9" i="13" s="1"/>
  <c r="G48" i="13"/>
  <c r="L7" i="13" s="1"/>
  <c r="G30" i="13"/>
  <c r="L5" i="13" s="1"/>
  <c r="G12" i="13"/>
  <c r="L3" i="13" s="1"/>
  <c r="G21" i="13"/>
  <c r="L4" i="13" s="1"/>
  <c r="G39" i="13"/>
  <c r="L6" i="13" s="1"/>
  <c r="G57" i="13"/>
  <c r="L8" i="13" s="1"/>
  <c r="G75" i="13"/>
  <c r="L10" i="13" s="1"/>
  <c r="G75" i="1"/>
  <c r="L10" i="1" s="1"/>
  <c r="G66" i="1"/>
  <c r="L9" i="1" s="1"/>
  <c r="L12" i="15" l="1"/>
  <c r="B7" i="24" s="1"/>
  <c r="D7" i="24" s="1"/>
  <c r="L12" i="14"/>
  <c r="B6" i="24" s="1"/>
  <c r="D6" i="24" s="1"/>
  <c r="L12" i="13"/>
  <c r="B5" i="24" s="1"/>
  <c r="D55" i="1"/>
  <c r="G55" i="1" s="1"/>
  <c r="D46" i="1"/>
  <c r="G46" i="1" s="1"/>
  <c r="D37" i="1"/>
  <c r="G37" i="1" s="1"/>
  <c r="D28" i="1"/>
  <c r="G28" i="1" s="1"/>
  <c r="D19" i="1"/>
  <c r="G19" i="1" s="1"/>
  <c r="D10" i="1"/>
  <c r="G10" i="1" s="1"/>
  <c r="G57" i="1" l="1"/>
  <c r="L8" i="1" s="1"/>
  <c r="G48" i="1"/>
  <c r="L7" i="1" s="1"/>
  <c r="G39" i="1"/>
  <c r="G30" i="1"/>
  <c r="L5" i="1" s="1"/>
  <c r="G21" i="1"/>
  <c r="L4" i="1" s="1"/>
  <c r="G12" i="1"/>
  <c r="L3" i="1" s="1"/>
  <c r="L6" i="1" l="1"/>
  <c r="L12" i="1"/>
  <c r="B4" i="24" s="1"/>
  <c r="D4" i="24" s="1"/>
  <c r="D17" i="24" s="1"/>
</calcChain>
</file>

<file path=xl/sharedStrings.xml><?xml version="1.0" encoding="utf-8"?>
<sst xmlns="http://schemas.openxmlformats.org/spreadsheetml/2006/main" count="812" uniqueCount="117">
  <si>
    <t>Data - £20.00 admin. plus £1.50 per thousand entries (or part)</t>
  </si>
  <si>
    <t>Admin charge</t>
  </si>
  <si>
    <t>Calculation</t>
  </si>
  <si>
    <t xml:space="preserve">Total </t>
  </si>
  <si>
    <t>Calculator for the sale of the full register - DATA</t>
  </si>
  <si>
    <t>X</t>
  </si>
  <si>
    <t>Calculator for the sale of the full register - PAPER</t>
  </si>
  <si>
    <t>Paper - £10.00 admin. plus £5.00 per thousand entries (or part)</t>
  </si>
  <si>
    <t>Calculator for the sale of the open register - DATA</t>
  </si>
  <si>
    <t>FULL REGISTER - DATA FORMAT</t>
  </si>
  <si>
    <t>FULL REGISTER - PAPER FORMAT</t>
  </si>
  <si>
    <t>Calculator for the sale of the open register - PAPER</t>
  </si>
  <si>
    <t>OVERSEAS ELECTORS LIST CHARGES - DATA FORMAT</t>
  </si>
  <si>
    <t>Data - £20.00 admin. plus £1.50 per hundred entries (or part)</t>
  </si>
  <si>
    <t>OVERSEAS ELECTORS LIST CHARGES - PAPER FORMAT</t>
  </si>
  <si>
    <t>Calculator for the sale of the list of overseas electors - PAPER</t>
  </si>
  <si>
    <t>Calculator for the sale of the list of overseas electors - DATA</t>
  </si>
  <si>
    <t>Paper - £10.00 admin. plus £5.00 per hundred entries (or part)</t>
  </si>
  <si>
    <t>MONTHLY NOTICE OF ALTERATION - DATA FORMAT</t>
  </si>
  <si>
    <t>Calculator for the sale of the monthly notice of alterations for 9 months - DATA</t>
  </si>
  <si>
    <t>MONTHLY NOTICE OF ALTERATION - PAPER FORMAT</t>
  </si>
  <si>
    <t>ELECTION NOTICE OF ALTERATION - DATA FORMAT</t>
  </si>
  <si>
    <t>Calculator for the sale of the election notices of alterations (first, second and final notices) - DATA</t>
  </si>
  <si>
    <t>ELECTION NOTICE OF ALTERATION - PAPER FORMAT</t>
  </si>
  <si>
    <t>Calculator for the sale of the election notices of alterations (first, second and final notices) - PAPER</t>
  </si>
  <si>
    <t>Calculator for the sale of the marked copy of the register - DATA</t>
  </si>
  <si>
    <t>Data - £10.00 admin. plus £1.00 per thousand entries (or part)</t>
  </si>
  <si>
    <t>Paper - £10.00 admin. plus £2.00 per thousand entries (or part)</t>
  </si>
  <si>
    <t>Calculator for the sale of the marked copy of the register - PAPER</t>
  </si>
  <si>
    <t>MARKED COPY OF THE REGISTER (ENGLAND AND WALES) - PAPER FORMAT</t>
  </si>
  <si>
    <t>MARKED COPY OF THE REGISTER (ENGLAND AND WALES) - DATA FORMAT</t>
  </si>
  <si>
    <t>Calculator for the sale of the monthly notice of alterations for 9 months - PAPER</t>
  </si>
  <si>
    <t>OPEN REGISTER (EDITED) - PAPER FORMAT</t>
  </si>
  <si>
    <t>OPEN REGISTER (EDITED) - DATA FORMAT</t>
  </si>
  <si>
    <t xml:space="preserve">Fee per 1,000 or part thereof = </t>
  </si>
  <si>
    <t xml:space="preserve">Fee per 100 or part thereof = </t>
  </si>
  <si>
    <t>Grand total for your LA</t>
  </si>
  <si>
    <t>Total for Constituency 1</t>
  </si>
  <si>
    <t>Total for Constituency 2</t>
  </si>
  <si>
    <t>Total for Constituency 3</t>
  </si>
  <si>
    <t>Total for Constituency 4</t>
  </si>
  <si>
    <t>Total for Constituency 5</t>
  </si>
  <si>
    <t>Total for Constituency 6</t>
  </si>
  <si>
    <t>Total for Constituency 7</t>
  </si>
  <si>
    <t>Total for Constituency 8</t>
  </si>
  <si>
    <t xml:space="preserve">Constituency 1 - Open Register Electorate Total = </t>
  </si>
  <si>
    <t xml:space="preserve">Constituency 8 - Open Register Electorate Total = </t>
  </si>
  <si>
    <t xml:space="preserve">Constituency 7 - Open Register Electorate Total = </t>
  </si>
  <si>
    <t xml:space="preserve">Constituency 6 - Open Register Electorate Total = </t>
  </si>
  <si>
    <t xml:space="preserve">Constituency 5 - Open Register Electorate Total = </t>
  </si>
  <si>
    <t xml:space="preserve">Constituency 4 - Open Register Electorate Total = </t>
  </si>
  <si>
    <t xml:space="preserve">Constituency 3 - Open Register Electorate Total = </t>
  </si>
  <si>
    <t xml:space="preserve">Constituency 2 - Open Register Electorate Total = </t>
  </si>
  <si>
    <t xml:space="preserve">Constituency 1 - Full Register Electorate Total  = </t>
  </si>
  <si>
    <t xml:space="preserve">Constituency 8 - Full Register Electorate Total  = </t>
  </si>
  <si>
    <t xml:space="preserve">Constituency 7 - Full Register Electorate Total  = </t>
  </si>
  <si>
    <t xml:space="preserve">Constituency 6 - Full Register Electorate Total  = </t>
  </si>
  <si>
    <t xml:space="preserve">Constituency 5 - Full Register Electorate Total  = </t>
  </si>
  <si>
    <t xml:space="preserve">Constituency 4 - Full Register Electorate Total  = </t>
  </si>
  <si>
    <t xml:space="preserve">Constituency 3 - Full Register Electorate Total  = </t>
  </si>
  <si>
    <t xml:space="preserve">Constituency 2 - Full Register Electorate Total  = </t>
  </si>
  <si>
    <t xml:space="preserve">Constituency 1 - Overseas Electorate Total = </t>
  </si>
  <si>
    <t xml:space="preserve">Constituency 2 - Overseas Electorate Total = </t>
  </si>
  <si>
    <t xml:space="preserve">Constituency 3 - Overseas Electorate Total = </t>
  </si>
  <si>
    <t xml:space="preserve">Constituency 4 - Overseas Electorate Total = </t>
  </si>
  <si>
    <t xml:space="preserve">Constituency 5 - Overseas Electorate Total = </t>
  </si>
  <si>
    <t xml:space="preserve">Constituency 6 - Overseas Electorate Total = </t>
  </si>
  <si>
    <t xml:space="preserve">Constituency 7 - Overseas Electorate Total = </t>
  </si>
  <si>
    <t xml:space="preserve">Constituency 8 - Overseas Electorate Total = </t>
  </si>
  <si>
    <t xml:space="preserve">Constituency 1 - Expected Alterations per month  = </t>
  </si>
  <si>
    <t xml:space="preserve">Admin charge </t>
  </si>
  <si>
    <t xml:space="preserve">Monthly fee per 1,000 or part thereof = </t>
  </si>
  <si>
    <t>x 9</t>
  </si>
  <si>
    <t>x £1.50</t>
  </si>
  <si>
    <t>x £5</t>
  </si>
  <si>
    <t>x 3</t>
  </si>
  <si>
    <t xml:space="preserve">Constituency 2 - Expected Alterations per Election Alteration Notice  = </t>
  </si>
  <si>
    <t xml:space="preserve">Constituency 3 - Expected Alterations per Election Alteration Notice  = </t>
  </si>
  <si>
    <t xml:space="preserve">Constituency 4 - Expected Alterations per Election Alteration Notice  = </t>
  </si>
  <si>
    <t xml:space="preserve">Constituency 5 - Expected Alterations per Election Alteration Notice  = </t>
  </si>
  <si>
    <t xml:space="preserve">Constituency 6 - Expected Alterations per Election Alteration Notice  = </t>
  </si>
  <si>
    <t xml:space="preserve">Constituency 7 - Expected Alterations per Election Alteration Notice  = </t>
  </si>
  <si>
    <t xml:space="preserve">Constituency 8 - Expected Alterations per Election Alteration Notice  = </t>
  </si>
  <si>
    <t xml:space="preserve">Constituency 1 - Expected Alterations per Election Alteration Notice  = </t>
  </si>
  <si>
    <t xml:space="preserve">Constituency 2 - Expected Alterations per Month  = </t>
  </si>
  <si>
    <t xml:space="preserve">Constituency 3 - Expected Alterations per Month  = </t>
  </si>
  <si>
    <t xml:space="preserve">Constituency 4 - Expected Alterations per Month  = </t>
  </si>
  <si>
    <t xml:space="preserve">Constituency 5 - Expected Alterations per Month  = </t>
  </si>
  <si>
    <t xml:space="preserve">Constituency 6 - Expected Alterations per Month  = </t>
  </si>
  <si>
    <t xml:space="preserve">Constituency 7 - Expected Alterations per Month  = </t>
  </si>
  <si>
    <t xml:space="preserve">Constituency 8 - Expected Alterations per Month  = </t>
  </si>
  <si>
    <t xml:space="preserve">Constituency 1 - Marked Register Electorate Total  = </t>
  </si>
  <si>
    <t xml:space="preserve">Constituency 2 - Marked Register Electorate Total  = </t>
  </si>
  <si>
    <t xml:space="preserve">Constituency 3 - Marked Register Electorate Total  = </t>
  </si>
  <si>
    <t xml:space="preserve">Constituency 4 - Marked Register Electorate Total  = </t>
  </si>
  <si>
    <t xml:space="preserve">Constituency 5 - Marked Register Electorate Total  = </t>
  </si>
  <si>
    <t xml:space="preserve">Constituency 6 - Marked Register Electorate Total  = </t>
  </si>
  <si>
    <t xml:space="preserve">Constituency 7 - Marked Register Electorate Total  = </t>
  </si>
  <si>
    <t xml:space="preserve">Constituency 8 - Marked Register Electorate Total  = </t>
  </si>
  <si>
    <t>Full Register -Data</t>
  </si>
  <si>
    <t>TOTAL FOR LOCAL AUTHORITY</t>
  </si>
  <si>
    <t>Full Register -Paper</t>
  </si>
  <si>
    <t>Open Register -Data</t>
  </si>
  <si>
    <t>Open Register -Paper</t>
  </si>
  <si>
    <t>Overseas List -Data</t>
  </si>
  <si>
    <t>Overseas List -Paper</t>
  </si>
  <si>
    <t>Monthly Alterations -Data</t>
  </si>
  <si>
    <t>Monthly Alterations -Paper</t>
  </si>
  <si>
    <t>Marked Register -Data</t>
  </si>
  <si>
    <t>Marked Register -Paper</t>
  </si>
  <si>
    <t>Election Alterations -Data</t>
  </si>
  <si>
    <t>Election Alterations -Paper</t>
  </si>
  <si>
    <t>Yes</t>
  </si>
  <si>
    <t>No</t>
  </si>
  <si>
    <t>Include in Calculation?</t>
  </si>
  <si>
    <t>Total for Calculation</t>
  </si>
  <si>
    <t>Total within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</si>
</sst>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FFFF"/>
      <name val="Verdana"/>
      <family val="2"/>
    </font>
    <font>
      <b/>
      <sz val="11"/>
      <name val="Verdan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ck">
        <color rgb="FF0099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0" xfId="0" applyFont="1" applyFill="1" applyAlignment="1"/>
    <xf numFmtId="0" fontId="4" fillId="3" borderId="1" xfId="0" applyFont="1" applyFill="1" applyBorder="1" applyAlignment="1">
      <alignment vertical="center" wrapText="1"/>
    </xf>
    <xf numFmtId="0" fontId="0" fillId="0" borderId="0" xfId="0" applyProtection="1"/>
    <xf numFmtId="0" fontId="2" fillId="0" borderId="0" xfId="0" applyFont="1" applyAlignment="1" applyProtection="1"/>
    <xf numFmtId="0" fontId="4" fillId="3" borderId="1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/>
    <xf numFmtId="0" fontId="2" fillId="4" borderId="0" xfId="0" applyFont="1" applyFill="1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Fill="1" applyBorder="1" applyProtection="1"/>
    <xf numFmtId="0" fontId="0" fillId="0" borderId="0" xfId="0" applyFont="1" applyProtection="1"/>
    <xf numFmtId="0" fontId="2" fillId="5" borderId="0" xfId="0" applyFont="1" applyFill="1" applyProtection="1"/>
    <xf numFmtId="8" fontId="2" fillId="0" borderId="0" xfId="0" applyNumberFormat="1" applyFont="1" applyProtection="1"/>
    <xf numFmtId="0" fontId="0" fillId="4" borderId="0" xfId="0" applyFont="1" applyFill="1" applyProtection="1"/>
    <xf numFmtId="0" fontId="0" fillId="4" borderId="0" xfId="0" applyFill="1" applyProtection="1"/>
    <xf numFmtId="0" fontId="0" fillId="0" borderId="0" xfId="0" applyAlignment="1" applyProtection="1"/>
    <xf numFmtId="0" fontId="2" fillId="6" borderId="2" xfId="0" applyFont="1" applyFill="1" applyBorder="1" applyProtection="1">
      <protection locked="0"/>
    </xf>
    <xf numFmtId="0" fontId="0" fillId="0" borderId="0" xfId="0" applyFill="1" applyProtection="1"/>
    <xf numFmtId="0" fontId="3" fillId="0" borderId="0" xfId="0" applyFont="1" applyFill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2" fillId="3" borderId="0" xfId="0" applyNumberFormat="1" applyFont="1" applyFill="1" applyAlignment="1" applyProtection="1">
      <alignment horizontal="right" vertical="center"/>
    </xf>
    <xf numFmtId="164" fontId="2" fillId="4" borderId="0" xfId="0" applyNumberFormat="1" applyFont="1" applyFill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164" fontId="2" fillId="0" borderId="0" xfId="0" applyNumberFormat="1" applyFont="1" applyAlignment="1" applyProtection="1">
      <alignment horizontal="right" vertical="center"/>
    </xf>
    <xf numFmtId="164" fontId="2" fillId="0" borderId="2" xfId="0" applyNumberFormat="1" applyFont="1" applyBorder="1" applyAlignment="1" applyProtection="1">
      <alignment horizontal="right" vertical="center"/>
    </xf>
    <xf numFmtId="164" fontId="0" fillId="0" borderId="0" xfId="0" applyNumberFormat="1" applyFont="1" applyAlignment="1" applyProtection="1">
      <alignment horizontal="right" vertical="center"/>
    </xf>
    <xf numFmtId="164" fontId="0" fillId="4" borderId="0" xfId="0" applyNumberFormat="1" applyFont="1" applyFill="1" applyAlignment="1" applyProtection="1">
      <alignment horizontal="right" vertical="center"/>
    </xf>
    <xf numFmtId="164" fontId="0" fillId="0" borderId="0" xfId="0" applyNumberFormat="1" applyAlignment="1" applyProtection="1">
      <alignment horizontal="right" vertical="center"/>
    </xf>
    <xf numFmtId="164" fontId="0" fillId="4" borderId="0" xfId="0" applyNumberFormat="1" applyFill="1" applyAlignment="1" applyProtection="1">
      <alignment horizontal="right" vertical="center"/>
    </xf>
    <xf numFmtId="164" fontId="2" fillId="0" borderId="0" xfId="0" applyNumberFormat="1" applyFont="1" applyAlignment="1" applyProtection="1"/>
    <xf numFmtId="164" fontId="2" fillId="0" borderId="0" xfId="0" applyNumberFormat="1" applyFont="1" applyFill="1" applyProtection="1"/>
    <xf numFmtId="8" fontId="2" fillId="0" borderId="0" xfId="0" applyNumberFormat="1" applyFont="1" applyAlignment="1" applyProtection="1">
      <alignment horizontal="left"/>
    </xf>
    <xf numFmtId="0" fontId="2" fillId="0" borderId="2" xfId="0" applyFont="1" applyBorder="1" applyProtection="1"/>
    <xf numFmtId="164" fontId="2" fillId="0" borderId="2" xfId="0" applyNumberFormat="1" applyFont="1" applyBorder="1" applyProtection="1"/>
    <xf numFmtId="164" fontId="3" fillId="0" borderId="2" xfId="0" applyNumberFormat="1" applyFont="1" applyBorder="1" applyProtection="1"/>
    <xf numFmtId="164" fontId="2" fillId="7" borderId="2" xfId="0" applyNumberFormat="1" applyFont="1" applyFill="1" applyBorder="1" applyProtection="1"/>
    <xf numFmtId="0" fontId="2" fillId="7" borderId="2" xfId="0" applyFont="1" applyFill="1" applyBorder="1" applyProtection="1"/>
    <xf numFmtId="0" fontId="1" fillId="0" borderId="0" xfId="0" applyFont="1" applyFill="1" applyAlignment="1" applyProtection="1"/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7" borderId="2" xfId="0" applyFont="1" applyFill="1" applyBorder="1" applyProtection="1">
      <protection locked="0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6" fillId="0" borderId="3" xfId="0" applyFont="1" applyBorder="1" applyAlignment="1" applyProtection="1"/>
    <xf numFmtId="0" fontId="3" fillId="0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/>
    <xf numFmtId="0" fontId="0" fillId="0" borderId="0" xfId="0" applyAlignment="1" applyProtection="1"/>
    <xf numFmtId="0" fontId="4" fillId="2" borderId="1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" fillId="4" borderId="0" xfId="0" applyFont="1" applyFill="1" applyAlignment="1"/>
    <xf numFmtId="0" fontId="0" fillId="0" borderId="0" xfId="0" applyAlignment="1"/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workbookViewId="0">
      <selection activeCell="G72" sqref="G72"/>
    </sheetView>
  </sheetViews>
  <sheetFormatPr defaultColWidth="8.85546875" defaultRowHeight="15" x14ac:dyDescent="0.25"/>
  <cols>
    <col min="1" max="1" width="20" style="3" customWidth="1"/>
    <col min="2" max="2" width="10.5703125" style="3" customWidth="1"/>
    <col min="3" max="3" width="28.42578125" style="3" customWidth="1"/>
    <col min="4" max="6" width="8.85546875" style="3"/>
    <col min="7" max="7" width="19.140625" style="29" customWidth="1"/>
    <col min="8" max="10" width="8.85546875" style="3"/>
    <col min="11" max="11" width="12.140625" style="3" customWidth="1"/>
    <col min="12" max="12" width="11.140625" style="18" bestFit="1" customWidth="1"/>
    <col min="13" max="14" width="8.85546875" style="18"/>
    <col min="15" max="16384" width="8.85546875" style="3"/>
  </cols>
  <sheetData>
    <row r="1" spans="1:14" ht="15.75" x14ac:dyDescent="0.25">
      <c r="A1" s="47" t="s">
        <v>9</v>
      </c>
      <c r="B1" s="48"/>
      <c r="C1" s="48"/>
      <c r="D1" s="48"/>
      <c r="E1" s="48"/>
      <c r="F1" s="48"/>
      <c r="G1" s="48"/>
    </row>
    <row r="2" spans="1:14" x14ac:dyDescent="0.25">
      <c r="A2" s="49" t="s">
        <v>4</v>
      </c>
      <c r="B2" s="50"/>
      <c r="C2" s="50"/>
      <c r="D2" s="50"/>
      <c r="E2" s="50"/>
      <c r="F2" s="50"/>
      <c r="G2" s="50"/>
    </row>
    <row r="3" spans="1:14" x14ac:dyDescent="0.25">
      <c r="A3" s="5"/>
      <c r="B3" s="6"/>
      <c r="C3" s="6"/>
      <c r="D3" s="6"/>
      <c r="E3" s="6"/>
      <c r="F3" s="6"/>
      <c r="G3" s="22"/>
      <c r="I3" s="46" t="s">
        <v>37</v>
      </c>
      <c r="J3" s="46"/>
      <c r="K3" s="46"/>
      <c r="L3" s="31">
        <f>G12</f>
        <v>0</v>
      </c>
      <c r="M3" s="16"/>
      <c r="N3" s="16"/>
    </row>
    <row r="4" spans="1:14" x14ac:dyDescent="0.25">
      <c r="A4" s="49" t="s">
        <v>0</v>
      </c>
      <c r="B4" s="50"/>
      <c r="C4" s="50"/>
      <c r="D4" s="50"/>
      <c r="E4" s="50"/>
      <c r="F4" s="50"/>
      <c r="G4" s="50"/>
      <c r="I4" s="46" t="s">
        <v>38</v>
      </c>
      <c r="J4" s="46"/>
      <c r="K4" s="46"/>
      <c r="L4" s="32">
        <f>G21</f>
        <v>0</v>
      </c>
    </row>
    <row r="5" spans="1:14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</row>
    <row r="6" spans="1:14" x14ac:dyDescent="0.25">
      <c r="A6" s="43" t="s">
        <v>53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</row>
    <row r="7" spans="1:14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</row>
    <row r="8" spans="1:14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</row>
    <row r="9" spans="1:14" x14ac:dyDescent="0.25">
      <c r="A9" s="8" t="s">
        <v>1</v>
      </c>
      <c r="B9" s="8"/>
      <c r="C9" s="8"/>
      <c r="D9" s="8"/>
      <c r="E9" s="8"/>
      <c r="F9" s="8"/>
      <c r="G9" s="26" t="str">
        <f>IF(D6&lt;&gt;"","£20.00","£0.00")</f>
        <v>£0.00</v>
      </c>
      <c r="I9" s="46" t="s">
        <v>43</v>
      </c>
      <c r="J9" s="46"/>
      <c r="K9" s="46"/>
      <c r="L9" s="32">
        <f>G66</f>
        <v>0</v>
      </c>
    </row>
    <row r="10" spans="1:14" x14ac:dyDescent="0.25">
      <c r="A10" s="8" t="s">
        <v>34</v>
      </c>
      <c r="B10" s="8"/>
      <c r="C10" s="11"/>
      <c r="D10" s="12">
        <f>CEILING(D6,1000)/1000</f>
        <v>0</v>
      </c>
      <c r="E10" s="11" t="s">
        <v>5</v>
      </c>
      <c r="F10" s="13">
        <v>1.5</v>
      </c>
      <c r="G10" s="26">
        <f>SUM(D10*F10)</f>
        <v>0</v>
      </c>
      <c r="I10" s="46" t="s">
        <v>44</v>
      </c>
      <c r="J10" s="46"/>
      <c r="K10" s="46"/>
      <c r="L10" s="32">
        <f>G75</f>
        <v>0</v>
      </c>
    </row>
    <row r="11" spans="1:14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</row>
    <row r="12" spans="1:14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</row>
    <row r="13" spans="1:14" x14ac:dyDescent="0.25">
      <c r="A13" s="9"/>
      <c r="B13" s="9"/>
      <c r="C13" s="9"/>
      <c r="D13" s="9"/>
      <c r="E13" s="9"/>
      <c r="F13" s="9"/>
      <c r="G13" s="21"/>
    </row>
    <row r="14" spans="1:14" x14ac:dyDescent="0.25">
      <c r="A14" s="14"/>
      <c r="B14" s="14"/>
      <c r="C14" s="14"/>
      <c r="D14" s="14"/>
      <c r="E14" s="14"/>
      <c r="F14" s="14"/>
      <c r="G14" s="28"/>
    </row>
    <row r="15" spans="1:14" x14ac:dyDescent="0.25">
      <c r="A15" s="43" t="s">
        <v>60</v>
      </c>
      <c r="B15" s="44"/>
      <c r="C15" s="45"/>
      <c r="D15" s="17"/>
      <c r="E15" s="8"/>
      <c r="F15" s="8"/>
      <c r="G15" s="25"/>
    </row>
    <row r="16" spans="1:14" x14ac:dyDescent="0.25">
      <c r="A16" s="9"/>
      <c r="B16" s="8"/>
      <c r="C16" s="8"/>
      <c r="D16" s="10"/>
      <c r="E16" s="8"/>
      <c r="F16" s="8"/>
      <c r="G16" s="25"/>
    </row>
    <row r="17" spans="1:7" x14ac:dyDescent="0.25">
      <c r="A17" s="9" t="s">
        <v>2</v>
      </c>
      <c r="B17" s="8"/>
      <c r="C17" s="8"/>
      <c r="D17" s="8"/>
      <c r="E17" s="8"/>
      <c r="F17" s="8"/>
      <c r="G17" s="25"/>
    </row>
    <row r="18" spans="1:7" x14ac:dyDescent="0.25">
      <c r="A18" s="8" t="s">
        <v>1</v>
      </c>
      <c r="B18" s="8"/>
      <c r="C18" s="8"/>
      <c r="D18" s="8"/>
      <c r="E18" s="8"/>
      <c r="F18" s="8"/>
      <c r="G18" s="26" t="str">
        <f>IF(D15&lt;&gt;"","£20.00","£0.00")</f>
        <v>£0.00</v>
      </c>
    </row>
    <row r="19" spans="1:7" x14ac:dyDescent="0.25">
      <c r="A19" s="8" t="s">
        <v>34</v>
      </c>
      <c r="B19" s="8"/>
      <c r="C19" s="11"/>
      <c r="D19" s="12">
        <f>CEILING(D15,1000)/1000</f>
        <v>0</v>
      </c>
      <c r="E19" s="11" t="s">
        <v>5</v>
      </c>
      <c r="F19" s="13">
        <v>1.5</v>
      </c>
      <c r="G19" s="26">
        <f>SUM(D19*F19)</f>
        <v>0</v>
      </c>
    </row>
    <row r="20" spans="1:7" x14ac:dyDescent="0.25">
      <c r="A20" s="11"/>
      <c r="B20" s="11"/>
      <c r="C20" s="11"/>
      <c r="D20" s="11"/>
      <c r="E20" s="11"/>
      <c r="F20" s="11"/>
      <c r="G20" s="27"/>
    </row>
    <row r="21" spans="1:7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</row>
    <row r="22" spans="1:7" x14ac:dyDescent="0.25">
      <c r="A22" s="11"/>
      <c r="B22" s="11"/>
      <c r="C22" s="11"/>
      <c r="D22" s="11"/>
      <c r="E22" s="11"/>
      <c r="F22" s="11"/>
      <c r="G22" s="27"/>
    </row>
    <row r="23" spans="1:7" x14ac:dyDescent="0.25">
      <c r="A23" s="14"/>
      <c r="B23" s="14"/>
      <c r="C23" s="14"/>
      <c r="D23" s="14"/>
      <c r="E23" s="14"/>
      <c r="F23" s="14"/>
      <c r="G23" s="28"/>
    </row>
    <row r="24" spans="1:7" x14ac:dyDescent="0.25">
      <c r="A24" s="43" t="s">
        <v>59</v>
      </c>
      <c r="B24" s="44"/>
      <c r="C24" s="45"/>
      <c r="D24" s="17"/>
      <c r="E24" s="8"/>
      <c r="F24" s="8"/>
      <c r="G24" s="25"/>
    </row>
    <row r="25" spans="1:7" x14ac:dyDescent="0.25">
      <c r="A25" s="9"/>
      <c r="B25" s="8"/>
      <c r="C25" s="8"/>
      <c r="D25" s="10"/>
      <c r="E25" s="8"/>
      <c r="F25" s="8"/>
      <c r="G25" s="25"/>
    </row>
    <row r="26" spans="1:7" x14ac:dyDescent="0.25">
      <c r="A26" s="9" t="s">
        <v>2</v>
      </c>
      <c r="B26" s="8"/>
      <c r="C26" s="8"/>
      <c r="D26" s="8"/>
      <c r="E26" s="8"/>
      <c r="F26" s="8"/>
      <c r="G26" s="25"/>
    </row>
    <row r="27" spans="1:7" x14ac:dyDescent="0.25">
      <c r="A27" s="8" t="s">
        <v>1</v>
      </c>
      <c r="B27" s="8"/>
      <c r="C27" s="8"/>
      <c r="D27" s="8"/>
      <c r="E27" s="8"/>
      <c r="F27" s="8"/>
      <c r="G27" s="26" t="str">
        <f>IF(D24&lt;&gt;"","£20.00","£0.00")</f>
        <v>£0.00</v>
      </c>
    </row>
    <row r="28" spans="1:7" x14ac:dyDescent="0.25">
      <c r="A28" s="8" t="s">
        <v>34</v>
      </c>
      <c r="B28" s="8"/>
      <c r="C28" s="11"/>
      <c r="D28" s="12">
        <f>CEILING(D24,1000)/1000</f>
        <v>0</v>
      </c>
      <c r="E28" s="11" t="s">
        <v>5</v>
      </c>
      <c r="F28" s="13">
        <v>1.5</v>
      </c>
      <c r="G28" s="26">
        <f>SUM(D28*F28)</f>
        <v>0</v>
      </c>
    </row>
    <row r="29" spans="1:7" x14ac:dyDescent="0.25">
      <c r="A29" s="11"/>
      <c r="B29" s="11"/>
      <c r="C29" s="11"/>
      <c r="D29" s="11"/>
      <c r="E29" s="11"/>
      <c r="F29" s="11"/>
      <c r="G29" s="27"/>
    </row>
    <row r="30" spans="1:7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</row>
    <row r="31" spans="1:7" x14ac:dyDescent="0.25">
      <c r="A31" s="11"/>
      <c r="B31" s="11"/>
      <c r="C31" s="11"/>
      <c r="D31" s="11"/>
      <c r="E31" s="11"/>
      <c r="F31" s="11"/>
      <c r="G31" s="27"/>
    </row>
    <row r="32" spans="1:7" x14ac:dyDescent="0.25">
      <c r="A32" s="14"/>
      <c r="B32" s="14"/>
      <c r="C32" s="14"/>
      <c r="D32" s="14"/>
      <c r="E32" s="14"/>
      <c r="F32" s="14"/>
      <c r="G32" s="28"/>
    </row>
    <row r="33" spans="1:7" x14ac:dyDescent="0.25">
      <c r="A33" s="43" t="s">
        <v>58</v>
      </c>
      <c r="B33" s="44"/>
      <c r="C33" s="45"/>
      <c r="D33" s="17"/>
      <c r="E33" s="8"/>
      <c r="F33" s="8"/>
      <c r="G33" s="25"/>
    </row>
    <row r="34" spans="1:7" x14ac:dyDescent="0.25">
      <c r="A34" s="9"/>
      <c r="B34" s="8"/>
      <c r="C34" s="8"/>
      <c r="D34" s="10"/>
      <c r="E34" s="8"/>
      <c r="F34" s="8"/>
      <c r="G34" s="25"/>
    </row>
    <row r="35" spans="1:7" x14ac:dyDescent="0.25">
      <c r="A35" s="9" t="s">
        <v>2</v>
      </c>
      <c r="B35" s="8"/>
      <c r="C35" s="8"/>
      <c r="D35" s="8"/>
      <c r="E35" s="8"/>
      <c r="F35" s="8"/>
      <c r="G35" s="25"/>
    </row>
    <row r="36" spans="1:7" x14ac:dyDescent="0.25">
      <c r="A36" s="8" t="s">
        <v>1</v>
      </c>
      <c r="B36" s="8"/>
      <c r="C36" s="8"/>
      <c r="D36" s="8"/>
      <c r="E36" s="8"/>
      <c r="F36" s="8"/>
      <c r="G36" s="26" t="str">
        <f>IF(D33&lt;&gt;"","£20.00","£0.00")</f>
        <v>£0.00</v>
      </c>
    </row>
    <row r="37" spans="1:7" x14ac:dyDescent="0.25">
      <c r="A37" s="8" t="s">
        <v>34</v>
      </c>
      <c r="B37" s="8"/>
      <c r="C37" s="11"/>
      <c r="D37" s="12">
        <f>CEILING(D33,1000)/1000</f>
        <v>0</v>
      </c>
      <c r="E37" s="11" t="s">
        <v>5</v>
      </c>
      <c r="F37" s="13">
        <v>1.5</v>
      </c>
      <c r="G37" s="26">
        <f>SUM(D37*F37)</f>
        <v>0</v>
      </c>
    </row>
    <row r="38" spans="1:7" x14ac:dyDescent="0.25">
      <c r="A38" s="11"/>
      <c r="B38" s="11"/>
      <c r="C38" s="11"/>
      <c r="D38" s="11"/>
      <c r="E38" s="11"/>
      <c r="F38" s="11"/>
      <c r="G38" s="27"/>
    </row>
    <row r="39" spans="1:7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</row>
    <row r="41" spans="1:7" x14ac:dyDescent="0.25">
      <c r="A41" s="15"/>
      <c r="B41" s="15"/>
      <c r="C41" s="15"/>
      <c r="D41" s="15"/>
      <c r="E41" s="15"/>
      <c r="F41" s="15"/>
      <c r="G41" s="30"/>
    </row>
    <row r="42" spans="1:7" x14ac:dyDescent="0.25">
      <c r="A42" s="43" t="s">
        <v>57</v>
      </c>
      <c r="B42" s="44"/>
      <c r="C42" s="45"/>
      <c r="D42" s="17"/>
      <c r="E42" s="8"/>
      <c r="F42" s="8"/>
      <c r="G42" s="25"/>
    </row>
    <row r="43" spans="1:7" x14ac:dyDescent="0.25">
      <c r="A43" s="9"/>
      <c r="B43" s="8"/>
      <c r="C43" s="8"/>
      <c r="D43" s="10"/>
      <c r="E43" s="8"/>
      <c r="F43" s="8"/>
      <c r="G43" s="25"/>
    </row>
    <row r="44" spans="1:7" x14ac:dyDescent="0.25">
      <c r="A44" s="9" t="s">
        <v>2</v>
      </c>
      <c r="B44" s="8"/>
      <c r="C44" s="8"/>
      <c r="D44" s="8"/>
      <c r="E44" s="8"/>
      <c r="F44" s="8"/>
      <c r="G44" s="25"/>
    </row>
    <row r="45" spans="1:7" x14ac:dyDescent="0.25">
      <c r="A45" s="8" t="s">
        <v>1</v>
      </c>
      <c r="B45" s="8"/>
      <c r="C45" s="8"/>
      <c r="D45" s="8"/>
      <c r="E45" s="8"/>
      <c r="F45" s="8"/>
      <c r="G45" s="26" t="str">
        <f>IF(D42&lt;&gt;"","£20.00","£0.00")</f>
        <v>£0.00</v>
      </c>
    </row>
    <row r="46" spans="1:7" x14ac:dyDescent="0.25">
      <c r="A46" s="8" t="s">
        <v>34</v>
      </c>
      <c r="B46" s="8"/>
      <c r="C46" s="11"/>
      <c r="D46" s="12">
        <f>CEILING(D42,1000)/1000</f>
        <v>0</v>
      </c>
      <c r="E46" s="11" t="s">
        <v>5</v>
      </c>
      <c r="F46" s="13">
        <v>1.5</v>
      </c>
      <c r="G46" s="26">
        <f>SUM(D46*F46)</f>
        <v>0</v>
      </c>
    </row>
    <row r="47" spans="1:7" x14ac:dyDescent="0.25">
      <c r="A47" s="11"/>
      <c r="B47" s="11"/>
      <c r="C47" s="11"/>
      <c r="D47" s="11"/>
      <c r="E47" s="11"/>
      <c r="F47" s="11"/>
      <c r="G47" s="27"/>
    </row>
    <row r="48" spans="1:7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</row>
    <row r="50" spans="1:7" x14ac:dyDescent="0.25">
      <c r="A50" s="15"/>
      <c r="B50" s="15"/>
      <c r="C50" s="15"/>
      <c r="D50" s="15"/>
      <c r="E50" s="15"/>
      <c r="F50" s="15"/>
      <c r="G50" s="30"/>
    </row>
    <row r="51" spans="1:7" x14ac:dyDescent="0.25">
      <c r="A51" s="43" t="s">
        <v>56</v>
      </c>
      <c r="B51" s="44"/>
      <c r="C51" s="45"/>
      <c r="D51" s="17"/>
      <c r="E51" s="8"/>
      <c r="F51" s="8"/>
      <c r="G51" s="25"/>
    </row>
    <row r="52" spans="1:7" x14ac:dyDescent="0.25">
      <c r="A52" s="9"/>
      <c r="B52" s="8"/>
      <c r="C52" s="8"/>
      <c r="D52" s="10"/>
      <c r="E52" s="8"/>
      <c r="F52" s="8"/>
      <c r="G52" s="25"/>
    </row>
    <row r="53" spans="1:7" x14ac:dyDescent="0.25">
      <c r="A53" s="9" t="s">
        <v>2</v>
      </c>
      <c r="B53" s="8"/>
      <c r="C53" s="8"/>
      <c r="D53" s="8"/>
      <c r="E53" s="8"/>
      <c r="F53" s="8"/>
      <c r="G53" s="25"/>
    </row>
    <row r="54" spans="1:7" x14ac:dyDescent="0.25">
      <c r="A54" s="8" t="s">
        <v>1</v>
      </c>
      <c r="B54" s="8"/>
      <c r="C54" s="8"/>
      <c r="D54" s="8"/>
      <c r="E54" s="8"/>
      <c r="F54" s="8"/>
      <c r="G54" s="26" t="str">
        <f>IF(D51&lt;&gt;"","£20.00","£0.00")</f>
        <v>£0.00</v>
      </c>
    </row>
    <row r="55" spans="1:7" x14ac:dyDescent="0.25">
      <c r="A55" s="8" t="s">
        <v>34</v>
      </c>
      <c r="B55" s="8"/>
      <c r="C55" s="11"/>
      <c r="D55" s="12">
        <f>CEILING(D51,1000)/1000</f>
        <v>0</v>
      </c>
      <c r="E55" s="11" t="s">
        <v>5</v>
      </c>
      <c r="F55" s="13">
        <v>1.5</v>
      </c>
      <c r="G55" s="26">
        <f>SUM(D55*F55)</f>
        <v>0</v>
      </c>
    </row>
    <row r="56" spans="1:7" x14ac:dyDescent="0.25">
      <c r="A56" s="11"/>
      <c r="B56" s="11"/>
      <c r="C56" s="11"/>
      <c r="D56" s="11"/>
      <c r="E56" s="11"/>
      <c r="F56" s="11"/>
      <c r="G56" s="27"/>
    </row>
    <row r="57" spans="1:7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</row>
    <row r="59" spans="1:7" x14ac:dyDescent="0.25">
      <c r="A59" s="15"/>
      <c r="B59" s="15"/>
      <c r="C59" s="15"/>
      <c r="D59" s="15"/>
      <c r="E59" s="15"/>
      <c r="F59" s="15"/>
      <c r="G59" s="30"/>
    </row>
    <row r="60" spans="1:7" x14ac:dyDescent="0.25">
      <c r="A60" s="43" t="s">
        <v>55</v>
      </c>
      <c r="B60" s="44"/>
      <c r="C60" s="45"/>
      <c r="D60" s="17"/>
      <c r="E60" s="8"/>
      <c r="F60" s="8"/>
      <c r="G60" s="25"/>
    </row>
    <row r="61" spans="1:7" x14ac:dyDescent="0.25">
      <c r="A61" s="9"/>
      <c r="B61" s="8"/>
      <c r="C61" s="8"/>
      <c r="D61" s="10"/>
      <c r="E61" s="8"/>
      <c r="F61" s="8"/>
      <c r="G61" s="25"/>
    </row>
    <row r="62" spans="1:7" x14ac:dyDescent="0.25">
      <c r="A62" s="9" t="s">
        <v>2</v>
      </c>
      <c r="B62" s="8"/>
      <c r="C62" s="8"/>
      <c r="D62" s="8"/>
      <c r="E62" s="8"/>
      <c r="F62" s="8"/>
      <c r="G62" s="25"/>
    </row>
    <row r="63" spans="1:7" x14ac:dyDescent="0.25">
      <c r="A63" s="8" t="s">
        <v>1</v>
      </c>
      <c r="B63" s="8"/>
      <c r="C63" s="8"/>
      <c r="D63" s="8"/>
      <c r="E63" s="8"/>
      <c r="F63" s="8"/>
      <c r="G63" s="26" t="str">
        <f>IF(D60&lt;&gt;"","£20.00","£0.00")</f>
        <v>£0.00</v>
      </c>
    </row>
    <row r="64" spans="1:7" x14ac:dyDescent="0.25">
      <c r="A64" s="8" t="s">
        <v>34</v>
      </c>
      <c r="B64" s="8"/>
      <c r="C64" s="11"/>
      <c r="D64" s="12">
        <f>CEILING(D60,1000)/1000</f>
        <v>0</v>
      </c>
      <c r="E64" s="11" t="s">
        <v>5</v>
      </c>
      <c r="F64" s="13">
        <v>1.5</v>
      </c>
      <c r="G64" s="26">
        <f>SUM(D64*F64)</f>
        <v>0</v>
      </c>
    </row>
    <row r="65" spans="1:7" x14ac:dyDescent="0.25">
      <c r="A65" s="11"/>
      <c r="B65" s="11"/>
      <c r="C65" s="11"/>
      <c r="D65" s="11"/>
      <c r="E65" s="11"/>
      <c r="F65" s="11"/>
      <c r="G65" s="27"/>
    </row>
    <row r="66" spans="1:7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</row>
    <row r="68" spans="1:7" x14ac:dyDescent="0.25">
      <c r="A68" s="15"/>
      <c r="B68" s="15"/>
      <c r="C68" s="15"/>
      <c r="D68" s="15"/>
      <c r="E68" s="15"/>
      <c r="F68" s="15"/>
      <c r="G68" s="30"/>
    </row>
    <row r="69" spans="1:7" x14ac:dyDescent="0.25">
      <c r="A69" s="43" t="s">
        <v>54</v>
      </c>
      <c r="B69" s="44"/>
      <c r="C69" s="45"/>
      <c r="D69" s="17"/>
      <c r="E69" s="8"/>
      <c r="F69" s="8"/>
      <c r="G69" s="25"/>
    </row>
    <row r="70" spans="1:7" x14ac:dyDescent="0.25">
      <c r="A70" s="9"/>
      <c r="B70" s="8"/>
      <c r="C70" s="8"/>
      <c r="D70" s="10"/>
      <c r="E70" s="8"/>
      <c r="F70" s="8"/>
      <c r="G70" s="25"/>
    </row>
    <row r="71" spans="1:7" x14ac:dyDescent="0.25">
      <c r="A71" s="9" t="s">
        <v>2</v>
      </c>
      <c r="B71" s="8"/>
      <c r="C71" s="8"/>
      <c r="D71" s="8"/>
      <c r="E71" s="8"/>
      <c r="F71" s="8"/>
      <c r="G71" s="25"/>
    </row>
    <row r="72" spans="1:7" x14ac:dyDescent="0.25">
      <c r="A72" s="8" t="s">
        <v>1</v>
      </c>
      <c r="B72" s="8"/>
      <c r="C72" s="8"/>
      <c r="D72" s="8"/>
      <c r="E72" s="8"/>
      <c r="F72" s="8"/>
      <c r="G72" s="26" t="str">
        <f>IF(D69&lt;&gt;"","£20.00","£0.00")</f>
        <v>£0.00</v>
      </c>
    </row>
    <row r="73" spans="1:7" x14ac:dyDescent="0.25">
      <c r="A73" s="8" t="s">
        <v>34</v>
      </c>
      <c r="B73" s="8"/>
      <c r="C73" s="11"/>
      <c r="D73" s="12">
        <f>CEILING(D69,1000)/1000</f>
        <v>0</v>
      </c>
      <c r="E73" s="11" t="s">
        <v>5</v>
      </c>
      <c r="F73" s="13">
        <v>1.5</v>
      </c>
      <c r="G73" s="26">
        <f>SUM(D73*F73)</f>
        <v>0</v>
      </c>
    </row>
    <row r="74" spans="1:7" x14ac:dyDescent="0.25">
      <c r="A74" s="11"/>
      <c r="B74" s="11"/>
      <c r="C74" s="11"/>
      <c r="D74" s="11"/>
      <c r="E74" s="11"/>
      <c r="F74" s="11"/>
      <c r="G74" s="27"/>
    </row>
    <row r="75" spans="1:7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</row>
  </sheetData>
  <sheetProtection algorithmName="SHA-512" hashValue="lv3VsV20MfVMqPnFDwHb/6DgVyRzjGoZV//6EZ2p+ATGGJbXUVvYauKGRnCNB1E+JQyXVFhI0ilkuQN16eymPQ==" saltValue="qsjB82WSiKuEAEAaG7PR1A==" spinCount="100000" sheet="1" objects="1" scenarios="1"/>
  <mergeCells count="20">
    <mergeCell ref="A1:G1"/>
    <mergeCell ref="A6:C6"/>
    <mergeCell ref="A15:C15"/>
    <mergeCell ref="A24:C24"/>
    <mergeCell ref="A33:C33"/>
    <mergeCell ref="A2:G2"/>
    <mergeCell ref="A4:G4"/>
    <mergeCell ref="A60:C60"/>
    <mergeCell ref="A69:C69"/>
    <mergeCell ref="I3:K3"/>
    <mergeCell ref="I12:K12"/>
    <mergeCell ref="I4:K4"/>
    <mergeCell ref="I5:K5"/>
    <mergeCell ref="I6:K6"/>
    <mergeCell ref="I7:K7"/>
    <mergeCell ref="I8:K8"/>
    <mergeCell ref="I9:K9"/>
    <mergeCell ref="I10:K10"/>
    <mergeCell ref="A42:C42"/>
    <mergeCell ref="A51:C5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6F63-1384-46DB-895A-AA4820868C19}">
  <dimension ref="A1:N75"/>
  <sheetViews>
    <sheetView workbookViewId="0">
      <selection activeCell="G72" sqref="G72"/>
    </sheetView>
  </sheetViews>
  <sheetFormatPr defaultColWidth="8.85546875" defaultRowHeight="15" x14ac:dyDescent="0.25"/>
  <cols>
    <col min="1" max="1" width="20" style="3" customWidth="1"/>
    <col min="2" max="2" width="10.5703125" style="3" customWidth="1"/>
    <col min="3" max="3" width="32.85546875" style="3" customWidth="1"/>
    <col min="4" max="4" width="8.85546875" style="3"/>
    <col min="5" max="5" width="13.42578125" style="3" bestFit="1" customWidth="1"/>
    <col min="6" max="6" width="8.85546875" style="3"/>
    <col min="7" max="7" width="18.5703125" style="29" customWidth="1"/>
    <col min="8" max="10" width="8.85546875" style="3"/>
    <col min="11" max="11" width="12.140625" style="3" customWidth="1"/>
    <col min="12" max="12" width="12.7109375" style="18" bestFit="1" customWidth="1"/>
    <col min="13" max="14" width="8.85546875" style="18"/>
    <col min="15" max="16384" width="8.85546875" style="3"/>
  </cols>
  <sheetData>
    <row r="1" spans="1:14" ht="15.75" x14ac:dyDescent="0.25">
      <c r="A1" s="51" t="s">
        <v>23</v>
      </c>
      <c r="B1" s="52"/>
      <c r="C1" s="52"/>
      <c r="D1" s="52"/>
      <c r="E1" s="52"/>
      <c r="F1" s="52"/>
      <c r="G1" s="52"/>
    </row>
    <row r="2" spans="1:14" ht="15" customHeight="1" x14ac:dyDescent="0.25">
      <c r="A2" s="53" t="s">
        <v>24</v>
      </c>
      <c r="B2" s="55"/>
      <c r="C2" s="55"/>
      <c r="D2" s="55"/>
      <c r="E2" s="55"/>
      <c r="F2" s="55"/>
      <c r="G2" s="55"/>
    </row>
    <row r="3" spans="1:14" x14ac:dyDescent="0.25">
      <c r="A3" s="2"/>
      <c r="B3" s="1"/>
      <c r="C3" s="1"/>
      <c r="D3" s="1"/>
      <c r="E3" s="1"/>
      <c r="F3" s="1"/>
      <c r="G3" s="1"/>
      <c r="I3" s="46" t="s">
        <v>37</v>
      </c>
      <c r="J3" s="46"/>
      <c r="K3" s="46"/>
      <c r="L3" s="31">
        <f>G12</f>
        <v>0</v>
      </c>
      <c r="M3" s="16"/>
      <c r="N3" s="16"/>
    </row>
    <row r="4" spans="1:14" ht="15" customHeight="1" x14ac:dyDescent="0.25">
      <c r="A4" s="53" t="s">
        <v>7</v>
      </c>
      <c r="B4" s="54"/>
      <c r="C4" s="54"/>
      <c r="D4" s="54"/>
      <c r="E4" s="54"/>
      <c r="F4" s="54"/>
      <c r="G4" s="54"/>
      <c r="I4" s="46" t="s">
        <v>38</v>
      </c>
      <c r="J4" s="46"/>
      <c r="K4" s="46"/>
      <c r="L4" s="32">
        <f>G21</f>
        <v>0</v>
      </c>
    </row>
    <row r="5" spans="1:14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</row>
    <row r="6" spans="1:14" x14ac:dyDescent="0.25">
      <c r="A6" s="43" t="s">
        <v>69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</row>
    <row r="7" spans="1:14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</row>
    <row r="8" spans="1:14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</row>
    <row r="9" spans="1:14" x14ac:dyDescent="0.25">
      <c r="A9" s="8" t="s">
        <v>70</v>
      </c>
      <c r="B9" s="8"/>
      <c r="C9" s="8"/>
      <c r="D9" s="8"/>
      <c r="E9" s="33">
        <v>10</v>
      </c>
      <c r="F9" s="8" t="s">
        <v>75</v>
      </c>
      <c r="G9" s="26">
        <f>IF(D6&lt;&gt;"","£10.00","£0.00")*3</f>
        <v>0</v>
      </c>
      <c r="I9" s="46" t="s">
        <v>43</v>
      </c>
      <c r="J9" s="46"/>
      <c r="K9" s="46"/>
      <c r="L9" s="32">
        <f>G66</f>
        <v>0</v>
      </c>
    </row>
    <row r="10" spans="1:14" x14ac:dyDescent="0.25">
      <c r="A10" s="8" t="s">
        <v>71</v>
      </c>
      <c r="B10" s="8"/>
      <c r="C10" s="11"/>
      <c r="D10" s="12">
        <f>CEILING(D6,1000)/1000</f>
        <v>0</v>
      </c>
      <c r="E10" s="8" t="s">
        <v>74</v>
      </c>
      <c r="F10" s="13" t="s">
        <v>75</v>
      </c>
      <c r="G10" s="26">
        <f>SUM(D10*5)*3</f>
        <v>0</v>
      </c>
      <c r="I10" s="46" t="s">
        <v>44</v>
      </c>
      <c r="J10" s="46"/>
      <c r="K10" s="46"/>
      <c r="L10" s="32">
        <f>G75</f>
        <v>0</v>
      </c>
    </row>
    <row r="11" spans="1:14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</row>
    <row r="12" spans="1:14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</row>
    <row r="13" spans="1:14" x14ac:dyDescent="0.25">
      <c r="A13" s="9"/>
      <c r="B13" s="9"/>
      <c r="C13" s="9"/>
      <c r="D13" s="9"/>
      <c r="E13" s="9"/>
      <c r="F13" s="9"/>
      <c r="G13" s="21"/>
    </row>
    <row r="14" spans="1:14" x14ac:dyDescent="0.25">
      <c r="A14" s="14"/>
      <c r="B14" s="14"/>
      <c r="C14" s="14"/>
      <c r="D14" s="14"/>
      <c r="E14" s="14"/>
      <c r="F14" s="14"/>
      <c r="G14" s="28"/>
    </row>
    <row r="15" spans="1:14" x14ac:dyDescent="0.25">
      <c r="A15" s="43" t="s">
        <v>84</v>
      </c>
      <c r="B15" s="44"/>
      <c r="C15" s="45"/>
      <c r="D15" s="17"/>
      <c r="E15" s="8"/>
      <c r="F15" s="8"/>
      <c r="G15" s="25"/>
    </row>
    <row r="16" spans="1:14" x14ac:dyDescent="0.25">
      <c r="A16" s="9"/>
      <c r="B16" s="8"/>
      <c r="C16" s="8"/>
      <c r="D16" s="10"/>
      <c r="E16" s="8"/>
      <c r="F16" s="8"/>
      <c r="G16" s="25"/>
    </row>
    <row r="17" spans="1:7" x14ac:dyDescent="0.25">
      <c r="A17" s="9" t="s">
        <v>2</v>
      </c>
      <c r="B17" s="8"/>
      <c r="C17" s="8"/>
      <c r="D17" s="8"/>
      <c r="E17" s="8"/>
      <c r="F17" s="8"/>
      <c r="G17" s="25"/>
    </row>
    <row r="18" spans="1:7" x14ac:dyDescent="0.25">
      <c r="A18" s="8" t="s">
        <v>1</v>
      </c>
      <c r="B18" s="8"/>
      <c r="C18" s="8"/>
      <c r="D18" s="8"/>
      <c r="E18" s="33">
        <v>10</v>
      </c>
      <c r="F18" s="8" t="s">
        <v>75</v>
      </c>
      <c r="G18" s="26">
        <f>IF(D15&lt;&gt;"","£10.00","£0.00")*3</f>
        <v>0</v>
      </c>
    </row>
    <row r="19" spans="1:7" x14ac:dyDescent="0.25">
      <c r="A19" s="8" t="s">
        <v>34</v>
      </c>
      <c r="B19" s="8"/>
      <c r="C19" s="11"/>
      <c r="D19" s="12">
        <f>CEILING(D15,1000)/1000</f>
        <v>0</v>
      </c>
      <c r="E19" s="8" t="s">
        <v>74</v>
      </c>
      <c r="F19" s="13" t="s">
        <v>75</v>
      </c>
      <c r="G19" s="26">
        <f>SUM(D19*5)*3</f>
        <v>0</v>
      </c>
    </row>
    <row r="20" spans="1:7" x14ac:dyDescent="0.25">
      <c r="A20" s="11"/>
      <c r="B20" s="11"/>
      <c r="C20" s="11"/>
      <c r="D20" s="11"/>
      <c r="E20" s="11"/>
      <c r="F20" s="11"/>
      <c r="G20" s="27"/>
    </row>
    <row r="21" spans="1:7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</row>
    <row r="22" spans="1:7" x14ac:dyDescent="0.25">
      <c r="A22" s="11"/>
      <c r="B22" s="11"/>
      <c r="C22" s="11"/>
      <c r="D22" s="11"/>
      <c r="E22" s="11"/>
      <c r="F22" s="11"/>
      <c r="G22" s="27"/>
    </row>
    <row r="23" spans="1:7" x14ac:dyDescent="0.25">
      <c r="A23" s="14"/>
      <c r="B23" s="14"/>
      <c r="C23" s="14"/>
      <c r="D23" s="14"/>
      <c r="E23" s="14"/>
      <c r="F23" s="14"/>
      <c r="G23" s="28"/>
    </row>
    <row r="24" spans="1:7" x14ac:dyDescent="0.25">
      <c r="A24" s="43" t="s">
        <v>85</v>
      </c>
      <c r="B24" s="44"/>
      <c r="C24" s="45"/>
      <c r="D24" s="17"/>
      <c r="E24" s="8"/>
      <c r="F24" s="8"/>
      <c r="G24" s="25"/>
    </row>
    <row r="25" spans="1:7" x14ac:dyDescent="0.25">
      <c r="A25" s="9"/>
      <c r="B25" s="8"/>
      <c r="C25" s="8"/>
      <c r="D25" s="10"/>
      <c r="E25" s="8"/>
      <c r="F25" s="8"/>
      <c r="G25" s="25"/>
    </row>
    <row r="26" spans="1:7" x14ac:dyDescent="0.25">
      <c r="A26" s="9" t="s">
        <v>2</v>
      </c>
      <c r="B26" s="8"/>
      <c r="C26" s="8"/>
      <c r="D26" s="8"/>
      <c r="E26" s="8"/>
      <c r="F26" s="8"/>
      <c r="G26" s="25"/>
    </row>
    <row r="27" spans="1:7" x14ac:dyDescent="0.25">
      <c r="A27" s="8" t="s">
        <v>1</v>
      </c>
      <c r="B27" s="8"/>
      <c r="C27" s="8"/>
      <c r="D27" s="8"/>
      <c r="E27" s="33">
        <v>10</v>
      </c>
      <c r="F27" s="8" t="s">
        <v>75</v>
      </c>
      <c r="G27" s="26">
        <f>IF(D24&lt;&gt;"","£10.00","£0.00")*3</f>
        <v>0</v>
      </c>
    </row>
    <row r="28" spans="1:7" x14ac:dyDescent="0.25">
      <c r="A28" s="8" t="s">
        <v>34</v>
      </c>
      <c r="B28" s="8"/>
      <c r="C28" s="11"/>
      <c r="D28" s="12">
        <f>CEILING(D24,1000)/1000</f>
        <v>0</v>
      </c>
      <c r="E28" s="8" t="s">
        <v>74</v>
      </c>
      <c r="F28" s="13" t="s">
        <v>75</v>
      </c>
      <c r="G28" s="26">
        <f>SUM(D28*5)*3</f>
        <v>0</v>
      </c>
    </row>
    <row r="29" spans="1:7" x14ac:dyDescent="0.25">
      <c r="A29" s="11"/>
      <c r="B29" s="11"/>
      <c r="C29" s="11"/>
      <c r="D29" s="11"/>
      <c r="E29" s="11"/>
      <c r="F29" s="11"/>
      <c r="G29" s="27"/>
    </row>
    <row r="30" spans="1:7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</row>
    <row r="31" spans="1:7" x14ac:dyDescent="0.25">
      <c r="A31" s="11"/>
      <c r="B31" s="11"/>
      <c r="C31" s="11"/>
      <c r="D31" s="11"/>
      <c r="E31" s="11"/>
      <c r="F31" s="11"/>
      <c r="G31" s="27"/>
    </row>
    <row r="32" spans="1:7" x14ac:dyDescent="0.25">
      <c r="A32" s="14"/>
      <c r="B32" s="14"/>
      <c r="C32" s="14"/>
      <c r="D32" s="14"/>
      <c r="E32" s="14"/>
      <c r="F32" s="14"/>
      <c r="G32" s="28"/>
    </row>
    <row r="33" spans="1:7" x14ac:dyDescent="0.25">
      <c r="A33" s="43" t="s">
        <v>86</v>
      </c>
      <c r="B33" s="44"/>
      <c r="C33" s="45"/>
      <c r="D33" s="17"/>
      <c r="E33" s="8"/>
      <c r="F33" s="8"/>
      <c r="G33" s="25"/>
    </row>
    <row r="34" spans="1:7" x14ac:dyDescent="0.25">
      <c r="A34" s="9"/>
      <c r="B34" s="8"/>
      <c r="C34" s="8"/>
      <c r="D34" s="10"/>
      <c r="E34" s="8"/>
      <c r="F34" s="8"/>
      <c r="G34" s="25"/>
    </row>
    <row r="35" spans="1:7" x14ac:dyDescent="0.25">
      <c r="A35" s="9" t="s">
        <v>2</v>
      </c>
      <c r="B35" s="8"/>
      <c r="C35" s="8"/>
      <c r="D35" s="8"/>
      <c r="E35" s="8"/>
      <c r="F35" s="8"/>
      <c r="G35" s="25"/>
    </row>
    <row r="36" spans="1:7" x14ac:dyDescent="0.25">
      <c r="A36" s="8" t="s">
        <v>1</v>
      </c>
      <c r="B36" s="8"/>
      <c r="C36" s="8"/>
      <c r="D36" s="8"/>
      <c r="E36" s="33">
        <v>10</v>
      </c>
      <c r="F36" s="8" t="s">
        <v>75</v>
      </c>
      <c r="G36" s="26">
        <f>IF(D33&lt;&gt;"","£10.00","£0.00")*3</f>
        <v>0</v>
      </c>
    </row>
    <row r="37" spans="1:7" x14ac:dyDescent="0.25">
      <c r="A37" s="8" t="s">
        <v>34</v>
      </c>
      <c r="B37" s="8"/>
      <c r="C37" s="11"/>
      <c r="D37" s="12">
        <f>CEILING(D33,1000)/1000</f>
        <v>0</v>
      </c>
      <c r="E37" s="8" t="s">
        <v>74</v>
      </c>
      <c r="F37" s="13" t="s">
        <v>75</v>
      </c>
      <c r="G37" s="26">
        <f>SUM(D37*5)*3</f>
        <v>0</v>
      </c>
    </row>
    <row r="38" spans="1:7" x14ac:dyDescent="0.25">
      <c r="A38" s="11"/>
      <c r="B38" s="11"/>
      <c r="C38" s="11"/>
      <c r="D38" s="11"/>
      <c r="E38" s="11"/>
      <c r="F38" s="11"/>
      <c r="G38" s="27"/>
    </row>
    <row r="39" spans="1:7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</row>
    <row r="41" spans="1:7" x14ac:dyDescent="0.25">
      <c r="A41" s="15"/>
      <c r="B41" s="15"/>
      <c r="C41" s="15"/>
      <c r="D41" s="15"/>
      <c r="E41" s="15"/>
      <c r="F41" s="15"/>
      <c r="G41" s="30"/>
    </row>
    <row r="42" spans="1:7" x14ac:dyDescent="0.25">
      <c r="A42" s="43" t="s">
        <v>87</v>
      </c>
      <c r="B42" s="44"/>
      <c r="C42" s="45"/>
      <c r="D42" s="17"/>
      <c r="E42" s="8"/>
      <c r="F42" s="8"/>
      <c r="G42" s="25"/>
    </row>
    <row r="43" spans="1:7" x14ac:dyDescent="0.25">
      <c r="A43" s="9"/>
      <c r="B43" s="8"/>
      <c r="C43" s="8"/>
      <c r="D43" s="10"/>
      <c r="E43" s="8"/>
      <c r="F43" s="8"/>
      <c r="G43" s="25"/>
    </row>
    <row r="44" spans="1:7" x14ac:dyDescent="0.25">
      <c r="A44" s="9" t="s">
        <v>2</v>
      </c>
      <c r="B44" s="8"/>
      <c r="C44" s="8"/>
      <c r="D44" s="8"/>
      <c r="E44" s="8"/>
      <c r="F44" s="8"/>
      <c r="G44" s="25"/>
    </row>
    <row r="45" spans="1:7" x14ac:dyDescent="0.25">
      <c r="A45" s="8" t="s">
        <v>1</v>
      </c>
      <c r="B45" s="8"/>
      <c r="C45" s="8"/>
      <c r="D45" s="8"/>
      <c r="E45" s="33">
        <v>10</v>
      </c>
      <c r="F45" s="8" t="s">
        <v>75</v>
      </c>
      <c r="G45" s="26">
        <f>IF(D42&lt;&gt;"","£10.00","£0.00")*3</f>
        <v>0</v>
      </c>
    </row>
    <row r="46" spans="1:7" x14ac:dyDescent="0.25">
      <c r="A46" s="8" t="s">
        <v>34</v>
      </c>
      <c r="B46" s="8"/>
      <c r="C46" s="11"/>
      <c r="D46" s="12">
        <f>CEILING(D42,1000)/1000</f>
        <v>0</v>
      </c>
      <c r="E46" s="8" t="s">
        <v>74</v>
      </c>
      <c r="F46" s="13" t="s">
        <v>75</v>
      </c>
      <c r="G46" s="26">
        <f>SUM(D46*5)*3</f>
        <v>0</v>
      </c>
    </row>
    <row r="47" spans="1:7" x14ac:dyDescent="0.25">
      <c r="A47" s="11"/>
      <c r="B47" s="11"/>
      <c r="C47" s="11"/>
      <c r="D47" s="11"/>
      <c r="E47" s="11"/>
      <c r="F47" s="11"/>
      <c r="G47" s="27"/>
    </row>
    <row r="48" spans="1:7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</row>
    <row r="50" spans="1:7" x14ac:dyDescent="0.25">
      <c r="A50" s="15"/>
      <c r="B50" s="15"/>
      <c r="C50" s="15"/>
      <c r="D50" s="15"/>
      <c r="E50" s="15"/>
      <c r="F50" s="15"/>
      <c r="G50" s="30"/>
    </row>
    <row r="51" spans="1:7" x14ac:dyDescent="0.25">
      <c r="A51" s="43" t="s">
        <v>88</v>
      </c>
      <c r="B51" s="44"/>
      <c r="C51" s="45"/>
      <c r="D51" s="17"/>
      <c r="E51" s="8"/>
      <c r="F51" s="8"/>
      <c r="G51" s="25"/>
    </row>
    <row r="52" spans="1:7" x14ac:dyDescent="0.25">
      <c r="A52" s="9"/>
      <c r="B52" s="8"/>
      <c r="C52" s="8"/>
      <c r="D52" s="10"/>
      <c r="E52" s="8"/>
      <c r="F52" s="8"/>
      <c r="G52" s="25"/>
    </row>
    <row r="53" spans="1:7" x14ac:dyDescent="0.25">
      <c r="A53" s="9" t="s">
        <v>2</v>
      </c>
      <c r="B53" s="8"/>
      <c r="C53" s="8"/>
      <c r="D53" s="8"/>
      <c r="E53" s="8"/>
      <c r="F53" s="8"/>
      <c r="G53" s="25"/>
    </row>
    <row r="54" spans="1:7" x14ac:dyDescent="0.25">
      <c r="A54" s="8" t="s">
        <v>1</v>
      </c>
      <c r="B54" s="8"/>
      <c r="C54" s="8"/>
      <c r="D54" s="8"/>
      <c r="E54" s="33">
        <v>10</v>
      </c>
      <c r="F54" s="8" t="s">
        <v>75</v>
      </c>
      <c r="G54" s="26">
        <f>IF(D51&lt;&gt;"","£10.00","£0.00")*3</f>
        <v>0</v>
      </c>
    </row>
    <row r="55" spans="1:7" x14ac:dyDescent="0.25">
      <c r="A55" s="8" t="s">
        <v>34</v>
      </c>
      <c r="B55" s="8"/>
      <c r="C55" s="11"/>
      <c r="D55" s="12">
        <f>CEILING(D51,1000)/1000</f>
        <v>0</v>
      </c>
      <c r="E55" s="8" t="s">
        <v>74</v>
      </c>
      <c r="F55" s="13" t="s">
        <v>75</v>
      </c>
      <c r="G55" s="26">
        <f>SUM(D55*5)*3</f>
        <v>0</v>
      </c>
    </row>
    <row r="56" spans="1:7" x14ac:dyDescent="0.25">
      <c r="A56" s="11"/>
      <c r="B56" s="11"/>
      <c r="C56" s="11"/>
      <c r="D56" s="11"/>
      <c r="E56" s="11"/>
      <c r="F56" s="11"/>
      <c r="G56" s="27"/>
    </row>
    <row r="57" spans="1:7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</row>
    <row r="59" spans="1:7" x14ac:dyDescent="0.25">
      <c r="A59" s="15"/>
      <c r="B59" s="15"/>
      <c r="C59" s="15"/>
      <c r="D59" s="15"/>
      <c r="E59" s="15"/>
      <c r="F59" s="15"/>
      <c r="G59" s="30"/>
    </row>
    <row r="60" spans="1:7" x14ac:dyDescent="0.25">
      <c r="A60" s="43" t="s">
        <v>89</v>
      </c>
      <c r="B60" s="44"/>
      <c r="C60" s="45"/>
      <c r="D60" s="17"/>
      <c r="E60" s="8"/>
      <c r="F60" s="8"/>
      <c r="G60" s="25"/>
    </row>
    <row r="61" spans="1:7" x14ac:dyDescent="0.25">
      <c r="A61" s="9"/>
      <c r="B61" s="8"/>
      <c r="C61" s="8"/>
      <c r="D61" s="10"/>
      <c r="E61" s="8"/>
      <c r="F61" s="8"/>
      <c r="G61" s="25"/>
    </row>
    <row r="62" spans="1:7" x14ac:dyDescent="0.25">
      <c r="A62" s="9" t="s">
        <v>2</v>
      </c>
      <c r="B62" s="8"/>
      <c r="C62" s="8"/>
      <c r="D62" s="8"/>
      <c r="E62" s="8"/>
      <c r="F62" s="8"/>
      <c r="G62" s="25"/>
    </row>
    <row r="63" spans="1:7" x14ac:dyDescent="0.25">
      <c r="A63" s="8" t="s">
        <v>1</v>
      </c>
      <c r="B63" s="8"/>
      <c r="C63" s="8"/>
      <c r="D63" s="8"/>
      <c r="E63" s="33">
        <v>10</v>
      </c>
      <c r="F63" s="8" t="s">
        <v>75</v>
      </c>
      <c r="G63" s="26">
        <f>IF(D60&lt;&gt;"","£10.00","£0.00")*3</f>
        <v>0</v>
      </c>
    </row>
    <row r="64" spans="1:7" x14ac:dyDescent="0.25">
      <c r="A64" s="8" t="s">
        <v>34</v>
      </c>
      <c r="B64" s="8"/>
      <c r="C64" s="11"/>
      <c r="D64" s="12">
        <f>CEILING(D60,1000)/1000</f>
        <v>0</v>
      </c>
      <c r="E64" s="8" t="s">
        <v>74</v>
      </c>
      <c r="F64" s="13" t="s">
        <v>75</v>
      </c>
      <c r="G64" s="26">
        <f>SUM(D64*5)*3</f>
        <v>0</v>
      </c>
    </row>
    <row r="65" spans="1:7" x14ac:dyDescent="0.25">
      <c r="A65" s="11"/>
      <c r="B65" s="11"/>
      <c r="C65" s="11"/>
      <c r="D65" s="11"/>
      <c r="E65" s="11"/>
      <c r="F65" s="11"/>
      <c r="G65" s="27"/>
    </row>
    <row r="66" spans="1:7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</row>
    <row r="68" spans="1:7" x14ac:dyDescent="0.25">
      <c r="A68" s="15"/>
      <c r="B68" s="15"/>
      <c r="C68" s="15"/>
      <c r="D68" s="15"/>
      <c r="E68" s="15"/>
      <c r="F68" s="15"/>
      <c r="G68" s="30"/>
    </row>
    <row r="69" spans="1:7" x14ac:dyDescent="0.25">
      <c r="A69" s="43" t="s">
        <v>90</v>
      </c>
      <c r="B69" s="44"/>
      <c r="C69" s="45"/>
      <c r="D69" s="17"/>
      <c r="E69" s="8"/>
      <c r="F69" s="8"/>
      <c r="G69" s="25"/>
    </row>
    <row r="70" spans="1:7" x14ac:dyDescent="0.25">
      <c r="A70" s="9"/>
      <c r="B70" s="8"/>
      <c r="C70" s="8"/>
      <c r="D70" s="10"/>
      <c r="E70" s="8"/>
      <c r="F70" s="8"/>
      <c r="G70" s="25"/>
    </row>
    <row r="71" spans="1:7" x14ac:dyDescent="0.25">
      <c r="A71" s="9" t="s">
        <v>2</v>
      </c>
      <c r="B71" s="8"/>
      <c r="C71" s="8"/>
      <c r="D71" s="8"/>
      <c r="E71" s="8"/>
      <c r="F71" s="8"/>
      <c r="G71" s="25"/>
    </row>
    <row r="72" spans="1:7" x14ac:dyDescent="0.25">
      <c r="A72" s="8" t="s">
        <v>1</v>
      </c>
      <c r="B72" s="8"/>
      <c r="C72" s="8"/>
      <c r="D72" s="8"/>
      <c r="E72" s="33">
        <v>10</v>
      </c>
      <c r="F72" s="8" t="s">
        <v>75</v>
      </c>
      <c r="G72" s="26">
        <f>IF(D69&lt;&gt;"","£10.00","£0.00")*3</f>
        <v>0</v>
      </c>
    </row>
    <row r="73" spans="1:7" x14ac:dyDescent="0.25">
      <c r="A73" s="8" t="s">
        <v>34</v>
      </c>
      <c r="B73" s="8"/>
      <c r="C73" s="11"/>
      <c r="D73" s="12">
        <f>CEILING(D69,1000)/1000</f>
        <v>0</v>
      </c>
      <c r="E73" s="8" t="s">
        <v>74</v>
      </c>
      <c r="F73" s="13" t="s">
        <v>75</v>
      </c>
      <c r="G73" s="26">
        <f>SUM(D73*5)*3</f>
        <v>0</v>
      </c>
    </row>
    <row r="74" spans="1:7" x14ac:dyDescent="0.25">
      <c r="A74" s="11"/>
      <c r="B74" s="11"/>
      <c r="C74" s="11"/>
      <c r="D74" s="11"/>
      <c r="E74" s="11"/>
      <c r="F74" s="11"/>
      <c r="G74" s="27"/>
    </row>
    <row r="75" spans="1:7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</row>
  </sheetData>
  <sheetProtection algorithmName="SHA-512" hashValue="zwuFb9QeC+mjOFH3UmYEnxxqyT6WOy6AMey276eJR/phtY6kFRr2w7Uji2dfRohTCPeC7bbkS8lVp+P12vI6kQ==" saltValue="cJMmE61KV6v/X5soJiT+jA==" spinCount="100000" sheet="1" objects="1" scenarios="1"/>
  <mergeCells count="20">
    <mergeCell ref="A60:C60"/>
    <mergeCell ref="A69:C69"/>
    <mergeCell ref="I12:K12"/>
    <mergeCell ref="A15:C15"/>
    <mergeCell ref="A24:C24"/>
    <mergeCell ref="A33:C33"/>
    <mergeCell ref="A42:C42"/>
    <mergeCell ref="A51:C51"/>
    <mergeCell ref="I10:K10"/>
    <mergeCell ref="A1:G1"/>
    <mergeCell ref="A2:G2"/>
    <mergeCell ref="I3:K3"/>
    <mergeCell ref="A4:G4"/>
    <mergeCell ref="I4:K4"/>
    <mergeCell ref="I5:K5"/>
    <mergeCell ref="A6:C6"/>
    <mergeCell ref="I6:K6"/>
    <mergeCell ref="I7:K7"/>
    <mergeCell ref="I8:K8"/>
    <mergeCell ref="I9:K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E815D-892C-40B0-B59F-3884464B2012}">
  <dimension ref="A1:N75"/>
  <sheetViews>
    <sheetView workbookViewId="0">
      <selection activeCell="G72" sqref="G72"/>
    </sheetView>
  </sheetViews>
  <sheetFormatPr defaultColWidth="8.85546875" defaultRowHeight="15" x14ac:dyDescent="0.25"/>
  <cols>
    <col min="1" max="1" width="20" style="3" customWidth="1"/>
    <col min="2" max="2" width="10.5703125" style="3" customWidth="1"/>
    <col min="3" max="3" width="33.42578125" style="3" customWidth="1"/>
    <col min="4" max="6" width="8.85546875" style="3"/>
    <col min="7" max="7" width="19.28515625" style="29" customWidth="1"/>
    <col min="8" max="10" width="8.85546875" style="3"/>
    <col min="11" max="11" width="12.140625" style="3" customWidth="1"/>
    <col min="12" max="12" width="11.140625" style="18" bestFit="1" customWidth="1"/>
    <col min="13" max="14" width="8.85546875" style="18"/>
    <col min="15" max="16384" width="8.85546875" style="3"/>
  </cols>
  <sheetData>
    <row r="1" spans="1:14" ht="15.75" x14ac:dyDescent="0.25">
      <c r="A1" s="51" t="s">
        <v>30</v>
      </c>
      <c r="B1" s="52"/>
      <c r="C1" s="52"/>
      <c r="D1" s="52"/>
      <c r="E1" s="52"/>
      <c r="F1" s="52"/>
      <c r="G1" s="52"/>
    </row>
    <row r="2" spans="1:14" ht="15" customHeight="1" x14ac:dyDescent="0.25">
      <c r="A2" s="53" t="s">
        <v>25</v>
      </c>
      <c r="B2" s="54"/>
      <c r="C2" s="54"/>
      <c r="D2" s="54"/>
      <c r="E2" s="54"/>
      <c r="F2" s="54"/>
      <c r="G2" s="54"/>
    </row>
    <row r="3" spans="1:14" x14ac:dyDescent="0.25">
      <c r="A3" s="2"/>
      <c r="B3" s="1"/>
      <c r="C3" s="1"/>
      <c r="D3" s="1"/>
      <c r="E3" s="1"/>
      <c r="F3" s="1"/>
      <c r="G3" s="1"/>
      <c r="I3" s="46" t="s">
        <v>37</v>
      </c>
      <c r="J3" s="46"/>
      <c r="K3" s="46"/>
      <c r="L3" s="31">
        <f>G12</f>
        <v>0</v>
      </c>
      <c r="M3" s="16"/>
      <c r="N3" s="16"/>
    </row>
    <row r="4" spans="1:14" ht="15" customHeight="1" x14ac:dyDescent="0.25">
      <c r="A4" s="53" t="s">
        <v>26</v>
      </c>
      <c r="B4" s="54"/>
      <c r="C4" s="54"/>
      <c r="D4" s="54"/>
      <c r="E4" s="54"/>
      <c r="F4" s="54"/>
      <c r="G4" s="54"/>
      <c r="I4" s="46" t="s">
        <v>38</v>
      </c>
      <c r="J4" s="46"/>
      <c r="K4" s="46"/>
      <c r="L4" s="32">
        <f>G21</f>
        <v>0</v>
      </c>
    </row>
    <row r="5" spans="1:14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</row>
    <row r="6" spans="1:14" x14ac:dyDescent="0.25">
      <c r="A6" s="43" t="s">
        <v>91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</row>
    <row r="7" spans="1:14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</row>
    <row r="8" spans="1:14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</row>
    <row r="9" spans="1:14" x14ac:dyDescent="0.25">
      <c r="A9" s="8" t="s">
        <v>1</v>
      </c>
      <c r="B9" s="8"/>
      <c r="C9" s="8"/>
      <c r="D9" s="8"/>
      <c r="E9" s="8"/>
      <c r="F9" s="8"/>
      <c r="G9" s="26" t="str">
        <f>IF(D6&lt;&gt;"","£10.00","£0.00")</f>
        <v>£0.00</v>
      </c>
      <c r="I9" s="46" t="s">
        <v>43</v>
      </c>
      <c r="J9" s="46"/>
      <c r="K9" s="46"/>
      <c r="L9" s="32">
        <f>G66</f>
        <v>0</v>
      </c>
    </row>
    <row r="10" spans="1:14" x14ac:dyDescent="0.25">
      <c r="A10" s="8" t="s">
        <v>34</v>
      </c>
      <c r="B10" s="8"/>
      <c r="C10" s="11"/>
      <c r="D10" s="12">
        <f>CEILING(D6,1000)/1000</f>
        <v>0</v>
      </c>
      <c r="E10" s="11" t="s">
        <v>5</v>
      </c>
      <c r="F10" s="13">
        <v>1</v>
      </c>
      <c r="G10" s="26">
        <f>SUM(D10*F10)</f>
        <v>0</v>
      </c>
      <c r="I10" s="46" t="s">
        <v>44</v>
      </c>
      <c r="J10" s="46"/>
      <c r="K10" s="46"/>
      <c r="L10" s="32">
        <f>G75</f>
        <v>0</v>
      </c>
    </row>
    <row r="11" spans="1:14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</row>
    <row r="12" spans="1:14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</row>
    <row r="13" spans="1:14" x14ac:dyDescent="0.25">
      <c r="A13" s="9"/>
      <c r="B13" s="9"/>
      <c r="C13" s="9"/>
      <c r="D13" s="9"/>
      <c r="E13" s="9"/>
      <c r="F13" s="9"/>
      <c r="G13" s="21"/>
    </row>
    <row r="14" spans="1:14" x14ac:dyDescent="0.25">
      <c r="A14" s="14"/>
      <c r="B14" s="14"/>
      <c r="C14" s="14"/>
      <c r="D14" s="14"/>
      <c r="E14" s="14"/>
      <c r="F14" s="14"/>
      <c r="G14" s="28"/>
    </row>
    <row r="15" spans="1:14" x14ac:dyDescent="0.25">
      <c r="A15" s="43" t="s">
        <v>92</v>
      </c>
      <c r="B15" s="44"/>
      <c r="C15" s="45"/>
      <c r="D15" s="17"/>
      <c r="E15" s="8"/>
      <c r="F15" s="8"/>
      <c r="G15" s="25"/>
    </row>
    <row r="16" spans="1:14" x14ac:dyDescent="0.25">
      <c r="A16" s="9"/>
      <c r="B16" s="8"/>
      <c r="C16" s="8"/>
      <c r="D16" s="10"/>
      <c r="E16" s="8"/>
      <c r="F16" s="8"/>
      <c r="G16" s="25"/>
    </row>
    <row r="17" spans="1:7" x14ac:dyDescent="0.25">
      <c r="A17" s="9" t="s">
        <v>2</v>
      </c>
      <c r="B17" s="8"/>
      <c r="C17" s="8"/>
      <c r="D17" s="8"/>
      <c r="E17" s="8"/>
      <c r="F17" s="8"/>
      <c r="G17" s="25"/>
    </row>
    <row r="18" spans="1:7" x14ac:dyDescent="0.25">
      <c r="A18" s="8" t="s">
        <v>1</v>
      </c>
      <c r="B18" s="8"/>
      <c r="C18" s="8"/>
      <c r="D18" s="8"/>
      <c r="E18" s="8"/>
      <c r="F18" s="8"/>
      <c r="G18" s="26" t="str">
        <f>IF(D15&lt;&gt;"","£10.00","£0.00")</f>
        <v>£0.00</v>
      </c>
    </row>
    <row r="19" spans="1:7" x14ac:dyDescent="0.25">
      <c r="A19" s="8" t="s">
        <v>34</v>
      </c>
      <c r="B19" s="8"/>
      <c r="C19" s="11"/>
      <c r="D19" s="12">
        <f>CEILING(D15,1000)/1000</f>
        <v>0</v>
      </c>
      <c r="E19" s="11" t="s">
        <v>5</v>
      </c>
      <c r="F19" s="13">
        <v>1</v>
      </c>
      <c r="G19" s="26">
        <f>SUM(D19*F19)</f>
        <v>0</v>
      </c>
    </row>
    <row r="20" spans="1:7" x14ac:dyDescent="0.25">
      <c r="A20" s="11"/>
      <c r="B20" s="11"/>
      <c r="C20" s="11"/>
      <c r="D20" s="11"/>
      <c r="E20" s="11"/>
      <c r="F20" s="11"/>
      <c r="G20" s="27"/>
    </row>
    <row r="21" spans="1:7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</row>
    <row r="22" spans="1:7" x14ac:dyDescent="0.25">
      <c r="A22" s="11"/>
      <c r="B22" s="11"/>
      <c r="C22" s="11"/>
      <c r="D22" s="11"/>
      <c r="E22" s="11"/>
      <c r="F22" s="11"/>
      <c r="G22" s="27"/>
    </row>
    <row r="23" spans="1:7" x14ac:dyDescent="0.25">
      <c r="A23" s="14"/>
      <c r="B23" s="14"/>
      <c r="C23" s="14"/>
      <c r="D23" s="14"/>
      <c r="E23" s="14"/>
      <c r="F23" s="14"/>
      <c r="G23" s="28"/>
    </row>
    <row r="24" spans="1:7" x14ac:dyDescent="0.25">
      <c r="A24" s="43" t="s">
        <v>93</v>
      </c>
      <c r="B24" s="44"/>
      <c r="C24" s="45"/>
      <c r="D24" s="17"/>
      <c r="E24" s="8"/>
      <c r="F24" s="8"/>
      <c r="G24" s="25"/>
    </row>
    <row r="25" spans="1:7" x14ac:dyDescent="0.25">
      <c r="A25" s="9"/>
      <c r="B25" s="8"/>
      <c r="C25" s="8"/>
      <c r="D25" s="10"/>
      <c r="E25" s="8"/>
      <c r="F25" s="8"/>
      <c r="G25" s="25"/>
    </row>
    <row r="26" spans="1:7" x14ac:dyDescent="0.25">
      <c r="A26" s="9" t="s">
        <v>2</v>
      </c>
      <c r="B26" s="8"/>
      <c r="C26" s="8"/>
      <c r="D26" s="8"/>
      <c r="E26" s="8"/>
      <c r="F26" s="8"/>
      <c r="G26" s="25"/>
    </row>
    <row r="27" spans="1:7" x14ac:dyDescent="0.25">
      <c r="A27" s="8" t="s">
        <v>1</v>
      </c>
      <c r="B27" s="8"/>
      <c r="C27" s="8"/>
      <c r="D27" s="8"/>
      <c r="E27" s="8"/>
      <c r="F27" s="8"/>
      <c r="G27" s="26" t="str">
        <f>IF(D24&lt;&gt;"","£10.00","£0.00")</f>
        <v>£0.00</v>
      </c>
    </row>
    <row r="28" spans="1:7" x14ac:dyDescent="0.25">
      <c r="A28" s="8" t="s">
        <v>34</v>
      </c>
      <c r="B28" s="8"/>
      <c r="C28" s="11"/>
      <c r="D28" s="12">
        <f>CEILING(D24,1000)/1000</f>
        <v>0</v>
      </c>
      <c r="E28" s="11" t="s">
        <v>5</v>
      </c>
      <c r="F28" s="13">
        <v>1</v>
      </c>
      <c r="G28" s="26">
        <f>SUM(D28*F28)</f>
        <v>0</v>
      </c>
    </row>
    <row r="29" spans="1:7" x14ac:dyDescent="0.25">
      <c r="A29" s="11"/>
      <c r="B29" s="11"/>
      <c r="C29" s="11"/>
      <c r="D29" s="11"/>
      <c r="E29" s="11"/>
      <c r="F29" s="11"/>
      <c r="G29" s="27"/>
    </row>
    <row r="30" spans="1:7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</row>
    <row r="31" spans="1:7" x14ac:dyDescent="0.25">
      <c r="A31" s="11"/>
      <c r="B31" s="11"/>
      <c r="C31" s="11"/>
      <c r="D31" s="11"/>
      <c r="E31" s="11"/>
      <c r="F31" s="11"/>
      <c r="G31" s="27"/>
    </row>
    <row r="32" spans="1:7" x14ac:dyDescent="0.25">
      <c r="A32" s="14"/>
      <c r="B32" s="14"/>
      <c r="C32" s="14"/>
      <c r="D32" s="14"/>
      <c r="E32" s="14"/>
      <c r="F32" s="14"/>
      <c r="G32" s="28"/>
    </row>
    <row r="33" spans="1:7" x14ac:dyDescent="0.25">
      <c r="A33" s="43" t="s">
        <v>94</v>
      </c>
      <c r="B33" s="44"/>
      <c r="C33" s="45"/>
      <c r="D33" s="17"/>
      <c r="E33" s="8"/>
      <c r="F33" s="8"/>
      <c r="G33" s="25"/>
    </row>
    <row r="34" spans="1:7" x14ac:dyDescent="0.25">
      <c r="A34" s="9"/>
      <c r="B34" s="8"/>
      <c r="C34" s="8"/>
      <c r="D34" s="10"/>
      <c r="E34" s="8"/>
      <c r="F34" s="8"/>
      <c r="G34" s="25"/>
    </row>
    <row r="35" spans="1:7" x14ac:dyDescent="0.25">
      <c r="A35" s="9" t="s">
        <v>2</v>
      </c>
      <c r="B35" s="8"/>
      <c r="C35" s="8"/>
      <c r="D35" s="8"/>
      <c r="E35" s="8"/>
      <c r="F35" s="8"/>
      <c r="G35" s="25"/>
    </row>
    <row r="36" spans="1:7" x14ac:dyDescent="0.25">
      <c r="A36" s="8" t="s">
        <v>1</v>
      </c>
      <c r="B36" s="8"/>
      <c r="C36" s="8"/>
      <c r="D36" s="8"/>
      <c r="E36" s="8"/>
      <c r="F36" s="8"/>
      <c r="G36" s="26" t="str">
        <f>IF(D33&lt;&gt;"","£10.00","£0.00")</f>
        <v>£0.00</v>
      </c>
    </row>
    <row r="37" spans="1:7" x14ac:dyDescent="0.25">
      <c r="A37" s="8" t="s">
        <v>34</v>
      </c>
      <c r="B37" s="8"/>
      <c r="C37" s="11"/>
      <c r="D37" s="12">
        <f>CEILING(D33,1000)/1000</f>
        <v>0</v>
      </c>
      <c r="E37" s="11" t="s">
        <v>5</v>
      </c>
      <c r="F37" s="13">
        <v>1</v>
      </c>
      <c r="G37" s="26">
        <f>SUM(D37*F37)</f>
        <v>0</v>
      </c>
    </row>
    <row r="38" spans="1:7" x14ac:dyDescent="0.25">
      <c r="A38" s="11"/>
      <c r="B38" s="11"/>
      <c r="C38" s="11"/>
      <c r="D38" s="11"/>
      <c r="E38" s="11"/>
      <c r="F38" s="11"/>
      <c r="G38" s="27"/>
    </row>
    <row r="39" spans="1:7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</row>
    <row r="41" spans="1:7" x14ac:dyDescent="0.25">
      <c r="A41" s="15"/>
      <c r="B41" s="15"/>
      <c r="C41" s="15"/>
      <c r="D41" s="15"/>
      <c r="E41" s="15"/>
      <c r="F41" s="15"/>
      <c r="G41" s="30"/>
    </row>
    <row r="42" spans="1:7" x14ac:dyDescent="0.25">
      <c r="A42" s="43" t="s">
        <v>95</v>
      </c>
      <c r="B42" s="44"/>
      <c r="C42" s="45"/>
      <c r="D42" s="17"/>
      <c r="E42" s="8"/>
      <c r="F42" s="8"/>
      <c r="G42" s="25"/>
    </row>
    <row r="43" spans="1:7" x14ac:dyDescent="0.25">
      <c r="A43" s="9"/>
      <c r="B43" s="8"/>
      <c r="C43" s="8"/>
      <c r="D43" s="10"/>
      <c r="E43" s="8"/>
      <c r="F43" s="8"/>
      <c r="G43" s="25"/>
    </row>
    <row r="44" spans="1:7" x14ac:dyDescent="0.25">
      <c r="A44" s="9" t="s">
        <v>2</v>
      </c>
      <c r="B44" s="8"/>
      <c r="C44" s="8"/>
      <c r="D44" s="8"/>
      <c r="E44" s="8"/>
      <c r="F44" s="8"/>
      <c r="G44" s="25"/>
    </row>
    <row r="45" spans="1:7" x14ac:dyDescent="0.25">
      <c r="A45" s="8" t="s">
        <v>1</v>
      </c>
      <c r="B45" s="8"/>
      <c r="C45" s="8"/>
      <c r="D45" s="8"/>
      <c r="E45" s="8"/>
      <c r="F45" s="8"/>
      <c r="G45" s="26" t="str">
        <f>IF(D42&lt;&gt;"","£10.00","£0.00")</f>
        <v>£0.00</v>
      </c>
    </row>
    <row r="46" spans="1:7" x14ac:dyDescent="0.25">
      <c r="A46" s="8" t="s">
        <v>34</v>
      </c>
      <c r="B46" s="8"/>
      <c r="C46" s="11"/>
      <c r="D46" s="12">
        <f>CEILING(D42,1000)/1000</f>
        <v>0</v>
      </c>
      <c r="E46" s="11" t="s">
        <v>5</v>
      </c>
      <c r="F46" s="13">
        <v>1</v>
      </c>
      <c r="G46" s="26">
        <f>SUM(D46*F46)</f>
        <v>0</v>
      </c>
    </row>
    <row r="47" spans="1:7" x14ac:dyDescent="0.25">
      <c r="A47" s="11"/>
      <c r="B47" s="11"/>
      <c r="C47" s="11"/>
      <c r="D47" s="11"/>
      <c r="E47" s="11"/>
      <c r="F47" s="11"/>
      <c r="G47" s="27"/>
    </row>
    <row r="48" spans="1:7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</row>
    <row r="50" spans="1:7" x14ac:dyDescent="0.25">
      <c r="A50" s="15"/>
      <c r="B50" s="15"/>
      <c r="C50" s="15"/>
      <c r="D50" s="15"/>
      <c r="E50" s="15"/>
      <c r="F50" s="15"/>
      <c r="G50" s="30"/>
    </row>
    <row r="51" spans="1:7" x14ac:dyDescent="0.25">
      <c r="A51" s="43" t="s">
        <v>96</v>
      </c>
      <c r="B51" s="44"/>
      <c r="C51" s="45"/>
      <c r="D51" s="17"/>
      <c r="E51" s="8"/>
      <c r="F51" s="8"/>
      <c r="G51" s="25"/>
    </row>
    <row r="52" spans="1:7" x14ac:dyDescent="0.25">
      <c r="A52" s="9"/>
      <c r="B52" s="8"/>
      <c r="C52" s="8"/>
      <c r="D52" s="10"/>
      <c r="E52" s="8"/>
      <c r="F52" s="8"/>
      <c r="G52" s="25"/>
    </row>
    <row r="53" spans="1:7" x14ac:dyDescent="0.25">
      <c r="A53" s="9" t="s">
        <v>2</v>
      </c>
      <c r="B53" s="8"/>
      <c r="C53" s="8"/>
      <c r="D53" s="8"/>
      <c r="E53" s="8"/>
      <c r="F53" s="8"/>
      <c r="G53" s="25"/>
    </row>
    <row r="54" spans="1:7" x14ac:dyDescent="0.25">
      <c r="A54" s="8" t="s">
        <v>1</v>
      </c>
      <c r="B54" s="8"/>
      <c r="C54" s="8"/>
      <c r="D54" s="8"/>
      <c r="E54" s="8"/>
      <c r="F54" s="8"/>
      <c r="G54" s="26" t="str">
        <f>IF(D51&lt;&gt;"","£10.00","£0.00")</f>
        <v>£0.00</v>
      </c>
    </row>
    <row r="55" spans="1:7" x14ac:dyDescent="0.25">
      <c r="A55" s="8" t="s">
        <v>34</v>
      </c>
      <c r="B55" s="8"/>
      <c r="C55" s="11"/>
      <c r="D55" s="12">
        <f>CEILING(D51,1000)/1000</f>
        <v>0</v>
      </c>
      <c r="E55" s="11" t="s">
        <v>5</v>
      </c>
      <c r="F55" s="13">
        <v>1</v>
      </c>
      <c r="G55" s="26">
        <f>SUM(D55*F55)</f>
        <v>0</v>
      </c>
    </row>
    <row r="56" spans="1:7" x14ac:dyDescent="0.25">
      <c r="A56" s="11"/>
      <c r="B56" s="11"/>
      <c r="C56" s="11"/>
      <c r="D56" s="11"/>
      <c r="E56" s="11"/>
      <c r="F56" s="11"/>
      <c r="G56" s="27"/>
    </row>
    <row r="57" spans="1:7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</row>
    <row r="59" spans="1:7" x14ac:dyDescent="0.25">
      <c r="A59" s="15"/>
      <c r="B59" s="15"/>
      <c r="C59" s="15"/>
      <c r="D59" s="15"/>
      <c r="E59" s="15"/>
      <c r="F59" s="15"/>
      <c r="G59" s="30"/>
    </row>
    <row r="60" spans="1:7" x14ac:dyDescent="0.25">
      <c r="A60" s="43" t="s">
        <v>97</v>
      </c>
      <c r="B60" s="44"/>
      <c r="C60" s="45"/>
      <c r="D60" s="17"/>
      <c r="E60" s="8"/>
      <c r="F60" s="8"/>
      <c r="G60" s="25"/>
    </row>
    <row r="61" spans="1:7" x14ac:dyDescent="0.25">
      <c r="A61" s="9"/>
      <c r="B61" s="8"/>
      <c r="C61" s="8"/>
      <c r="D61" s="10"/>
      <c r="E61" s="8"/>
      <c r="F61" s="8"/>
      <c r="G61" s="25"/>
    </row>
    <row r="62" spans="1:7" x14ac:dyDescent="0.25">
      <c r="A62" s="9" t="s">
        <v>2</v>
      </c>
      <c r="B62" s="8"/>
      <c r="C62" s="8"/>
      <c r="D62" s="8"/>
      <c r="E62" s="8"/>
      <c r="F62" s="8"/>
      <c r="G62" s="25"/>
    </row>
    <row r="63" spans="1:7" x14ac:dyDescent="0.25">
      <c r="A63" s="8" t="s">
        <v>1</v>
      </c>
      <c r="B63" s="8"/>
      <c r="C63" s="8"/>
      <c r="D63" s="8"/>
      <c r="E63" s="8"/>
      <c r="F63" s="8"/>
      <c r="G63" s="26" t="str">
        <f>IF(D60&lt;&gt;"","£10.00","£0.00")</f>
        <v>£0.00</v>
      </c>
    </row>
    <row r="64" spans="1:7" x14ac:dyDescent="0.25">
      <c r="A64" s="8" t="s">
        <v>34</v>
      </c>
      <c r="B64" s="8"/>
      <c r="C64" s="11"/>
      <c r="D64" s="12">
        <f>CEILING(D60,1000)/1000</f>
        <v>0</v>
      </c>
      <c r="E64" s="11" t="s">
        <v>5</v>
      </c>
      <c r="F64" s="13">
        <v>1</v>
      </c>
      <c r="G64" s="26">
        <f>SUM(D64*F64)</f>
        <v>0</v>
      </c>
    </row>
    <row r="65" spans="1:7" x14ac:dyDescent="0.25">
      <c r="A65" s="11"/>
      <c r="B65" s="11"/>
      <c r="C65" s="11"/>
      <c r="D65" s="11"/>
      <c r="E65" s="11"/>
      <c r="F65" s="11"/>
      <c r="G65" s="27"/>
    </row>
    <row r="66" spans="1:7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</row>
    <row r="68" spans="1:7" x14ac:dyDescent="0.25">
      <c r="A68" s="15"/>
      <c r="B68" s="15"/>
      <c r="C68" s="15"/>
      <c r="D68" s="15"/>
      <c r="E68" s="15"/>
      <c r="F68" s="15"/>
      <c r="G68" s="30"/>
    </row>
    <row r="69" spans="1:7" x14ac:dyDescent="0.25">
      <c r="A69" s="43" t="s">
        <v>98</v>
      </c>
      <c r="B69" s="44"/>
      <c r="C69" s="45"/>
      <c r="D69" s="17"/>
      <c r="E69" s="8"/>
      <c r="F69" s="8"/>
      <c r="G69" s="25"/>
    </row>
    <row r="70" spans="1:7" x14ac:dyDescent="0.25">
      <c r="A70" s="9"/>
      <c r="B70" s="8"/>
      <c r="C70" s="8"/>
      <c r="D70" s="10"/>
      <c r="E70" s="8"/>
      <c r="F70" s="8"/>
      <c r="G70" s="25"/>
    </row>
    <row r="71" spans="1:7" x14ac:dyDescent="0.25">
      <c r="A71" s="9" t="s">
        <v>2</v>
      </c>
      <c r="B71" s="8"/>
      <c r="C71" s="8"/>
      <c r="D71" s="8"/>
      <c r="E71" s="8"/>
      <c r="F71" s="8"/>
      <c r="G71" s="25"/>
    </row>
    <row r="72" spans="1:7" x14ac:dyDescent="0.25">
      <c r="A72" s="8" t="s">
        <v>1</v>
      </c>
      <c r="B72" s="8"/>
      <c r="C72" s="8"/>
      <c r="D72" s="8"/>
      <c r="E72" s="8"/>
      <c r="F72" s="8"/>
      <c r="G72" s="26" t="str">
        <f>IF(D69&lt;&gt;"","£10.00","£0.00")</f>
        <v>£0.00</v>
      </c>
    </row>
    <row r="73" spans="1:7" x14ac:dyDescent="0.25">
      <c r="A73" s="8" t="s">
        <v>34</v>
      </c>
      <c r="B73" s="8"/>
      <c r="C73" s="11"/>
      <c r="D73" s="12">
        <f>CEILING(D69,1000)/1000</f>
        <v>0</v>
      </c>
      <c r="E73" s="11" t="s">
        <v>5</v>
      </c>
      <c r="F73" s="13">
        <v>1</v>
      </c>
      <c r="G73" s="26">
        <f>SUM(D73*F73)</f>
        <v>0</v>
      </c>
    </row>
    <row r="74" spans="1:7" x14ac:dyDescent="0.25">
      <c r="A74" s="11"/>
      <c r="B74" s="11"/>
      <c r="C74" s="11"/>
      <c r="D74" s="11"/>
      <c r="E74" s="11"/>
      <c r="F74" s="11"/>
      <c r="G74" s="27"/>
    </row>
    <row r="75" spans="1:7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</row>
  </sheetData>
  <sheetProtection algorithmName="SHA-512" hashValue="qphYon7m/F1XV7XEp1ni/6KNrFJwmxI5BDpvtjupuHgG+/kE0OLyKFwnHz5k8UZfCn+gIef/c13FzI2ABo9obw==" saltValue="fWQd3Ai5ajs7/szaoXMrUw==" spinCount="100000" sheet="1" objects="1" scenarios="1"/>
  <mergeCells count="20">
    <mergeCell ref="A60:C60"/>
    <mergeCell ref="A69:C69"/>
    <mergeCell ref="I12:K12"/>
    <mergeCell ref="A15:C15"/>
    <mergeCell ref="A24:C24"/>
    <mergeCell ref="A33:C33"/>
    <mergeCell ref="A42:C42"/>
    <mergeCell ref="A51:C51"/>
    <mergeCell ref="I10:K10"/>
    <mergeCell ref="A1:G1"/>
    <mergeCell ref="A2:G2"/>
    <mergeCell ref="I3:K3"/>
    <mergeCell ref="A4:G4"/>
    <mergeCell ref="I4:K4"/>
    <mergeCell ref="I5:K5"/>
    <mergeCell ref="A6:C6"/>
    <mergeCell ref="I6:K6"/>
    <mergeCell ref="I7:K7"/>
    <mergeCell ref="I8:K8"/>
    <mergeCell ref="I9:K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AA682-2127-4AE4-9D49-493B8C5AA5B4}">
  <dimension ref="A1:N75"/>
  <sheetViews>
    <sheetView workbookViewId="0">
      <selection activeCell="G72" sqref="G72"/>
    </sheetView>
  </sheetViews>
  <sheetFormatPr defaultColWidth="8.85546875" defaultRowHeight="15" x14ac:dyDescent="0.25"/>
  <cols>
    <col min="1" max="1" width="20" style="3" customWidth="1"/>
    <col min="2" max="2" width="10.5703125" style="3" customWidth="1"/>
    <col min="3" max="3" width="33.42578125" style="3" customWidth="1"/>
    <col min="4" max="6" width="8.85546875" style="3"/>
    <col min="7" max="7" width="18.85546875" style="29" customWidth="1"/>
    <col min="8" max="10" width="8.85546875" style="3"/>
    <col min="11" max="11" width="12.140625" style="3" customWidth="1"/>
    <col min="12" max="12" width="11.140625" style="18" bestFit="1" customWidth="1"/>
    <col min="13" max="14" width="8.85546875" style="18"/>
    <col min="15" max="16384" width="8.85546875" style="3"/>
  </cols>
  <sheetData>
    <row r="1" spans="1:14" ht="15.75" x14ac:dyDescent="0.25">
      <c r="A1" s="51" t="s">
        <v>29</v>
      </c>
      <c r="B1" s="52"/>
      <c r="C1" s="52"/>
      <c r="D1" s="52"/>
      <c r="E1" s="52"/>
      <c r="F1" s="52"/>
      <c r="G1" s="52"/>
    </row>
    <row r="2" spans="1:14" ht="15" customHeight="1" x14ac:dyDescent="0.25">
      <c r="A2" s="53" t="s">
        <v>28</v>
      </c>
      <c r="B2" s="54"/>
      <c r="C2" s="54"/>
      <c r="D2" s="54"/>
      <c r="E2" s="54"/>
      <c r="F2" s="54"/>
      <c r="G2" s="54"/>
    </row>
    <row r="3" spans="1:14" x14ac:dyDescent="0.25">
      <c r="A3" s="2"/>
      <c r="B3" s="1"/>
      <c r="C3" s="1"/>
      <c r="D3" s="1"/>
      <c r="E3" s="1"/>
      <c r="F3" s="1"/>
      <c r="G3" s="1"/>
      <c r="I3" s="46" t="s">
        <v>37</v>
      </c>
      <c r="J3" s="46"/>
      <c r="K3" s="46"/>
      <c r="L3" s="31">
        <f>G12</f>
        <v>0</v>
      </c>
      <c r="M3" s="16"/>
      <c r="N3" s="16"/>
    </row>
    <row r="4" spans="1:14" ht="15" customHeight="1" x14ac:dyDescent="0.25">
      <c r="A4" s="53" t="s">
        <v>27</v>
      </c>
      <c r="B4" s="54"/>
      <c r="C4" s="54"/>
      <c r="D4" s="54"/>
      <c r="E4" s="54"/>
      <c r="F4" s="54"/>
      <c r="G4" s="54"/>
      <c r="I4" s="46" t="s">
        <v>38</v>
      </c>
      <c r="J4" s="46"/>
      <c r="K4" s="46"/>
      <c r="L4" s="32">
        <f>G21</f>
        <v>0</v>
      </c>
    </row>
    <row r="5" spans="1:14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</row>
    <row r="6" spans="1:14" x14ac:dyDescent="0.25">
      <c r="A6" s="43" t="s">
        <v>91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</row>
    <row r="7" spans="1:14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</row>
    <row r="8" spans="1:14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</row>
    <row r="9" spans="1:14" x14ac:dyDescent="0.25">
      <c r="A9" s="8" t="s">
        <v>1</v>
      </c>
      <c r="B9" s="8"/>
      <c r="C9" s="8"/>
      <c r="D9" s="8"/>
      <c r="E9" s="8"/>
      <c r="F9" s="8"/>
      <c r="G9" s="26" t="str">
        <f>IF(D6&lt;&gt;"","£10.00","£0.00")</f>
        <v>£0.00</v>
      </c>
      <c r="I9" s="46" t="s">
        <v>43</v>
      </c>
      <c r="J9" s="46"/>
      <c r="K9" s="46"/>
      <c r="L9" s="32">
        <f>G66</f>
        <v>0</v>
      </c>
    </row>
    <row r="10" spans="1:14" x14ac:dyDescent="0.25">
      <c r="A10" s="8" t="s">
        <v>34</v>
      </c>
      <c r="B10" s="8"/>
      <c r="C10" s="11"/>
      <c r="D10" s="12">
        <f>CEILING(D6,1000)/1000</f>
        <v>0</v>
      </c>
      <c r="E10" s="11" t="s">
        <v>5</v>
      </c>
      <c r="F10" s="13">
        <v>2</v>
      </c>
      <c r="G10" s="26">
        <f>SUM(D10*F10)</f>
        <v>0</v>
      </c>
      <c r="I10" s="46" t="s">
        <v>44</v>
      </c>
      <c r="J10" s="46"/>
      <c r="K10" s="46"/>
      <c r="L10" s="32">
        <f>G75</f>
        <v>0</v>
      </c>
    </row>
    <row r="11" spans="1:14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</row>
    <row r="12" spans="1:14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</row>
    <row r="13" spans="1:14" x14ac:dyDescent="0.25">
      <c r="A13" s="9"/>
      <c r="B13" s="9"/>
      <c r="C13" s="9"/>
      <c r="D13" s="9"/>
      <c r="E13" s="9"/>
      <c r="F13" s="9"/>
      <c r="G13" s="21"/>
    </row>
    <row r="14" spans="1:14" x14ac:dyDescent="0.25">
      <c r="A14" s="14"/>
      <c r="B14" s="14"/>
      <c r="C14" s="14"/>
      <c r="D14" s="14"/>
      <c r="E14" s="14"/>
      <c r="F14" s="14"/>
      <c r="G14" s="28"/>
    </row>
    <row r="15" spans="1:14" x14ac:dyDescent="0.25">
      <c r="A15" s="43" t="s">
        <v>92</v>
      </c>
      <c r="B15" s="44"/>
      <c r="C15" s="45"/>
      <c r="D15" s="17"/>
      <c r="E15" s="8"/>
      <c r="F15" s="8"/>
      <c r="G15" s="25"/>
    </row>
    <row r="16" spans="1:14" x14ac:dyDescent="0.25">
      <c r="A16" s="9"/>
      <c r="B16" s="8"/>
      <c r="C16" s="8"/>
      <c r="D16" s="10"/>
      <c r="E16" s="8"/>
      <c r="F16" s="8"/>
      <c r="G16" s="25"/>
    </row>
    <row r="17" spans="1:7" x14ac:dyDescent="0.25">
      <c r="A17" s="9" t="s">
        <v>2</v>
      </c>
      <c r="B17" s="8"/>
      <c r="C17" s="8"/>
      <c r="D17" s="8"/>
      <c r="E17" s="8"/>
      <c r="F17" s="8"/>
      <c r="G17" s="25"/>
    </row>
    <row r="18" spans="1:7" x14ac:dyDescent="0.25">
      <c r="A18" s="8" t="s">
        <v>1</v>
      </c>
      <c r="B18" s="8"/>
      <c r="C18" s="8"/>
      <c r="D18" s="8"/>
      <c r="E18" s="8"/>
      <c r="F18" s="8"/>
      <c r="G18" s="26" t="str">
        <f>IF(D15&lt;&gt;"","£10.00","£0.00")</f>
        <v>£0.00</v>
      </c>
    </row>
    <row r="19" spans="1:7" x14ac:dyDescent="0.25">
      <c r="A19" s="8" t="s">
        <v>34</v>
      </c>
      <c r="B19" s="8"/>
      <c r="C19" s="11"/>
      <c r="D19" s="12">
        <f>CEILING(D15,1000)/1000</f>
        <v>0</v>
      </c>
      <c r="E19" s="11" t="s">
        <v>5</v>
      </c>
      <c r="F19" s="13">
        <v>2</v>
      </c>
      <c r="G19" s="26">
        <f>SUM(D19*F19)</f>
        <v>0</v>
      </c>
    </row>
    <row r="20" spans="1:7" x14ac:dyDescent="0.25">
      <c r="A20" s="11"/>
      <c r="B20" s="11"/>
      <c r="C20" s="11"/>
      <c r="D20" s="11"/>
      <c r="E20" s="11"/>
      <c r="F20" s="11"/>
      <c r="G20" s="27"/>
    </row>
    <row r="21" spans="1:7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</row>
    <row r="22" spans="1:7" x14ac:dyDescent="0.25">
      <c r="A22" s="11"/>
      <c r="B22" s="11"/>
      <c r="C22" s="11"/>
      <c r="D22" s="11"/>
      <c r="E22" s="11"/>
      <c r="F22" s="11"/>
      <c r="G22" s="27"/>
    </row>
    <row r="23" spans="1:7" x14ac:dyDescent="0.25">
      <c r="A23" s="14"/>
      <c r="B23" s="14"/>
      <c r="C23" s="14"/>
      <c r="D23" s="14"/>
      <c r="E23" s="14"/>
      <c r="F23" s="14"/>
      <c r="G23" s="28"/>
    </row>
    <row r="24" spans="1:7" x14ac:dyDescent="0.25">
      <c r="A24" s="43" t="s">
        <v>93</v>
      </c>
      <c r="B24" s="44"/>
      <c r="C24" s="45"/>
      <c r="D24" s="17"/>
      <c r="E24" s="8"/>
      <c r="F24" s="8"/>
      <c r="G24" s="25"/>
    </row>
    <row r="25" spans="1:7" x14ac:dyDescent="0.25">
      <c r="A25" s="9"/>
      <c r="B25" s="8"/>
      <c r="C25" s="8"/>
      <c r="D25" s="10"/>
      <c r="E25" s="8"/>
      <c r="F25" s="8"/>
      <c r="G25" s="25"/>
    </row>
    <row r="26" spans="1:7" x14ac:dyDescent="0.25">
      <c r="A26" s="9" t="s">
        <v>2</v>
      </c>
      <c r="B26" s="8"/>
      <c r="C26" s="8"/>
      <c r="D26" s="8"/>
      <c r="E26" s="8"/>
      <c r="F26" s="8"/>
      <c r="G26" s="25"/>
    </row>
    <row r="27" spans="1:7" x14ac:dyDescent="0.25">
      <c r="A27" s="8" t="s">
        <v>1</v>
      </c>
      <c r="B27" s="8"/>
      <c r="C27" s="8"/>
      <c r="D27" s="8"/>
      <c r="E27" s="8"/>
      <c r="F27" s="8"/>
      <c r="G27" s="26" t="str">
        <f>IF(D24&lt;&gt;"","£10.00","£0.00")</f>
        <v>£0.00</v>
      </c>
    </row>
    <row r="28" spans="1:7" x14ac:dyDescent="0.25">
      <c r="A28" s="8" t="s">
        <v>34</v>
      </c>
      <c r="B28" s="8"/>
      <c r="C28" s="11"/>
      <c r="D28" s="12">
        <f>CEILING(D24,1000)/1000</f>
        <v>0</v>
      </c>
      <c r="E28" s="11" t="s">
        <v>5</v>
      </c>
      <c r="F28" s="13">
        <v>2</v>
      </c>
      <c r="G28" s="26">
        <f>SUM(D28*F28)</f>
        <v>0</v>
      </c>
    </row>
    <row r="29" spans="1:7" x14ac:dyDescent="0.25">
      <c r="A29" s="11"/>
      <c r="B29" s="11"/>
      <c r="C29" s="11"/>
      <c r="D29" s="11"/>
      <c r="E29" s="11"/>
      <c r="F29" s="11"/>
      <c r="G29" s="27"/>
    </row>
    <row r="30" spans="1:7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</row>
    <row r="31" spans="1:7" x14ac:dyDescent="0.25">
      <c r="A31" s="11"/>
      <c r="B31" s="11"/>
      <c r="C31" s="11"/>
      <c r="D31" s="11"/>
      <c r="E31" s="11"/>
      <c r="F31" s="11"/>
      <c r="G31" s="27"/>
    </row>
    <row r="32" spans="1:7" x14ac:dyDescent="0.25">
      <c r="A32" s="14"/>
      <c r="B32" s="14"/>
      <c r="C32" s="14"/>
      <c r="D32" s="14"/>
      <c r="E32" s="14"/>
      <c r="F32" s="14"/>
      <c r="G32" s="28"/>
    </row>
    <row r="33" spans="1:7" x14ac:dyDescent="0.25">
      <c r="A33" s="43" t="s">
        <v>94</v>
      </c>
      <c r="B33" s="44"/>
      <c r="C33" s="45"/>
      <c r="D33" s="17"/>
      <c r="E33" s="8"/>
      <c r="F33" s="8"/>
      <c r="G33" s="25"/>
    </row>
    <row r="34" spans="1:7" x14ac:dyDescent="0.25">
      <c r="A34" s="9"/>
      <c r="B34" s="8"/>
      <c r="C34" s="8"/>
      <c r="D34" s="10"/>
      <c r="E34" s="8"/>
      <c r="F34" s="8"/>
      <c r="G34" s="25"/>
    </row>
    <row r="35" spans="1:7" x14ac:dyDescent="0.25">
      <c r="A35" s="9" t="s">
        <v>2</v>
      </c>
      <c r="B35" s="8"/>
      <c r="C35" s="8"/>
      <c r="D35" s="8"/>
      <c r="E35" s="8"/>
      <c r="F35" s="8"/>
      <c r="G35" s="25"/>
    </row>
    <row r="36" spans="1:7" x14ac:dyDescent="0.25">
      <c r="A36" s="8" t="s">
        <v>1</v>
      </c>
      <c r="B36" s="8"/>
      <c r="C36" s="8"/>
      <c r="D36" s="8"/>
      <c r="E36" s="8"/>
      <c r="F36" s="8"/>
      <c r="G36" s="26" t="str">
        <f>IF(D33&lt;&gt;"","£10.00","£0.00")</f>
        <v>£0.00</v>
      </c>
    </row>
    <row r="37" spans="1:7" x14ac:dyDescent="0.25">
      <c r="A37" s="8" t="s">
        <v>34</v>
      </c>
      <c r="B37" s="8"/>
      <c r="C37" s="11"/>
      <c r="D37" s="12">
        <f>CEILING(D33,1000)/1000</f>
        <v>0</v>
      </c>
      <c r="E37" s="11" t="s">
        <v>5</v>
      </c>
      <c r="F37" s="13">
        <v>2</v>
      </c>
      <c r="G37" s="26">
        <f>SUM(D37*F37)</f>
        <v>0</v>
      </c>
    </row>
    <row r="38" spans="1:7" x14ac:dyDescent="0.25">
      <c r="A38" s="11"/>
      <c r="B38" s="11"/>
      <c r="C38" s="11"/>
      <c r="D38" s="11"/>
      <c r="E38" s="11"/>
      <c r="F38" s="11"/>
      <c r="G38" s="27"/>
    </row>
    <row r="39" spans="1:7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</row>
    <row r="41" spans="1:7" x14ac:dyDescent="0.25">
      <c r="A41" s="15"/>
      <c r="B41" s="15"/>
      <c r="C41" s="15"/>
      <c r="D41" s="15"/>
      <c r="E41" s="15"/>
      <c r="F41" s="15"/>
      <c r="G41" s="30"/>
    </row>
    <row r="42" spans="1:7" x14ac:dyDescent="0.25">
      <c r="A42" s="43" t="s">
        <v>95</v>
      </c>
      <c r="B42" s="44"/>
      <c r="C42" s="45"/>
      <c r="D42" s="17"/>
      <c r="E42" s="8"/>
      <c r="F42" s="8"/>
      <c r="G42" s="25"/>
    </row>
    <row r="43" spans="1:7" x14ac:dyDescent="0.25">
      <c r="A43" s="9"/>
      <c r="B43" s="8"/>
      <c r="C43" s="8"/>
      <c r="D43" s="10"/>
      <c r="E43" s="8"/>
      <c r="F43" s="8"/>
      <c r="G43" s="25"/>
    </row>
    <row r="44" spans="1:7" x14ac:dyDescent="0.25">
      <c r="A44" s="9" t="s">
        <v>2</v>
      </c>
      <c r="B44" s="8"/>
      <c r="C44" s="8"/>
      <c r="D44" s="8"/>
      <c r="E44" s="8"/>
      <c r="F44" s="8"/>
      <c r="G44" s="25"/>
    </row>
    <row r="45" spans="1:7" x14ac:dyDescent="0.25">
      <c r="A45" s="8" t="s">
        <v>1</v>
      </c>
      <c r="B45" s="8"/>
      <c r="C45" s="8"/>
      <c r="D45" s="8"/>
      <c r="E45" s="8"/>
      <c r="F45" s="8"/>
      <c r="G45" s="26" t="str">
        <f>IF(D42&lt;&gt;"","£10.00","£0.00")</f>
        <v>£0.00</v>
      </c>
    </row>
    <row r="46" spans="1:7" x14ac:dyDescent="0.25">
      <c r="A46" s="8" t="s">
        <v>34</v>
      </c>
      <c r="B46" s="8"/>
      <c r="C46" s="11"/>
      <c r="D46" s="12">
        <f>CEILING(D42,1000)/1000</f>
        <v>0</v>
      </c>
      <c r="E46" s="11" t="s">
        <v>5</v>
      </c>
      <c r="F46" s="13">
        <v>2</v>
      </c>
      <c r="G46" s="26">
        <f>SUM(D46*F46)</f>
        <v>0</v>
      </c>
    </row>
    <row r="47" spans="1:7" x14ac:dyDescent="0.25">
      <c r="A47" s="11"/>
      <c r="B47" s="11"/>
      <c r="C47" s="11"/>
      <c r="D47" s="11"/>
      <c r="E47" s="11"/>
      <c r="F47" s="11"/>
      <c r="G47" s="27"/>
    </row>
    <row r="48" spans="1:7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</row>
    <row r="50" spans="1:7" x14ac:dyDescent="0.25">
      <c r="A50" s="15"/>
      <c r="B50" s="15"/>
      <c r="C50" s="15"/>
      <c r="D50" s="15"/>
      <c r="E50" s="15"/>
      <c r="F50" s="15"/>
      <c r="G50" s="30"/>
    </row>
    <row r="51" spans="1:7" x14ac:dyDescent="0.25">
      <c r="A51" s="43" t="s">
        <v>96</v>
      </c>
      <c r="B51" s="44"/>
      <c r="C51" s="45"/>
      <c r="D51" s="17"/>
      <c r="E51" s="8"/>
      <c r="F51" s="8"/>
      <c r="G51" s="25"/>
    </row>
    <row r="52" spans="1:7" x14ac:dyDescent="0.25">
      <c r="A52" s="9"/>
      <c r="B52" s="8"/>
      <c r="C52" s="8"/>
      <c r="D52" s="10"/>
      <c r="E52" s="8"/>
      <c r="F52" s="8"/>
      <c r="G52" s="25"/>
    </row>
    <row r="53" spans="1:7" x14ac:dyDescent="0.25">
      <c r="A53" s="9" t="s">
        <v>2</v>
      </c>
      <c r="B53" s="8"/>
      <c r="C53" s="8"/>
      <c r="D53" s="8"/>
      <c r="E53" s="8"/>
      <c r="F53" s="8"/>
      <c r="G53" s="25"/>
    </row>
    <row r="54" spans="1:7" x14ac:dyDescent="0.25">
      <c r="A54" s="8" t="s">
        <v>1</v>
      </c>
      <c r="B54" s="8"/>
      <c r="C54" s="8"/>
      <c r="D54" s="8"/>
      <c r="E54" s="8"/>
      <c r="F54" s="8"/>
      <c r="G54" s="26" t="str">
        <f>IF(D51&lt;&gt;"","£10.00","£0.00")</f>
        <v>£0.00</v>
      </c>
    </row>
    <row r="55" spans="1:7" x14ac:dyDescent="0.25">
      <c r="A55" s="8" t="s">
        <v>34</v>
      </c>
      <c r="B55" s="8"/>
      <c r="C55" s="11"/>
      <c r="D55" s="12">
        <f>CEILING(D51,1000)/1000</f>
        <v>0</v>
      </c>
      <c r="E55" s="11" t="s">
        <v>5</v>
      </c>
      <c r="F55" s="13">
        <v>2</v>
      </c>
      <c r="G55" s="26">
        <f>SUM(D55*F55)</f>
        <v>0</v>
      </c>
    </row>
    <row r="56" spans="1:7" x14ac:dyDescent="0.25">
      <c r="A56" s="11"/>
      <c r="B56" s="11"/>
      <c r="C56" s="11"/>
      <c r="D56" s="11"/>
      <c r="E56" s="11"/>
      <c r="F56" s="11"/>
      <c r="G56" s="27"/>
    </row>
    <row r="57" spans="1:7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</row>
    <row r="59" spans="1:7" x14ac:dyDescent="0.25">
      <c r="A59" s="15"/>
      <c r="B59" s="15"/>
      <c r="C59" s="15"/>
      <c r="D59" s="15"/>
      <c r="E59" s="15"/>
      <c r="F59" s="15"/>
      <c r="G59" s="30"/>
    </row>
    <row r="60" spans="1:7" x14ac:dyDescent="0.25">
      <c r="A60" s="43" t="s">
        <v>97</v>
      </c>
      <c r="B60" s="44"/>
      <c r="C60" s="45"/>
      <c r="D60" s="17"/>
      <c r="E60" s="8"/>
      <c r="F60" s="8"/>
      <c r="G60" s="25"/>
    </row>
    <row r="61" spans="1:7" x14ac:dyDescent="0.25">
      <c r="A61" s="9"/>
      <c r="B61" s="8"/>
      <c r="C61" s="8"/>
      <c r="D61" s="10"/>
      <c r="E61" s="8"/>
      <c r="F61" s="8"/>
      <c r="G61" s="25"/>
    </row>
    <row r="62" spans="1:7" x14ac:dyDescent="0.25">
      <c r="A62" s="9" t="s">
        <v>2</v>
      </c>
      <c r="B62" s="8"/>
      <c r="C62" s="8"/>
      <c r="D62" s="8"/>
      <c r="E62" s="8"/>
      <c r="F62" s="8"/>
      <c r="G62" s="25"/>
    </row>
    <row r="63" spans="1:7" x14ac:dyDescent="0.25">
      <c r="A63" s="8" t="s">
        <v>1</v>
      </c>
      <c r="B63" s="8"/>
      <c r="C63" s="8"/>
      <c r="D63" s="8"/>
      <c r="E63" s="8"/>
      <c r="F63" s="8"/>
      <c r="G63" s="26" t="str">
        <f>IF(D60&lt;&gt;"","£10.00","£0.00")</f>
        <v>£0.00</v>
      </c>
    </row>
    <row r="64" spans="1:7" x14ac:dyDescent="0.25">
      <c r="A64" s="8" t="s">
        <v>34</v>
      </c>
      <c r="B64" s="8"/>
      <c r="C64" s="11"/>
      <c r="D64" s="12">
        <f>CEILING(D60,1000)/1000</f>
        <v>0</v>
      </c>
      <c r="E64" s="11" t="s">
        <v>5</v>
      </c>
      <c r="F64" s="13">
        <v>2</v>
      </c>
      <c r="G64" s="26">
        <f>SUM(D64*F64)</f>
        <v>0</v>
      </c>
    </row>
    <row r="65" spans="1:7" x14ac:dyDescent="0.25">
      <c r="A65" s="11"/>
      <c r="B65" s="11"/>
      <c r="C65" s="11"/>
      <c r="D65" s="11"/>
      <c r="E65" s="11"/>
      <c r="F65" s="11"/>
      <c r="G65" s="27"/>
    </row>
    <row r="66" spans="1:7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</row>
    <row r="68" spans="1:7" x14ac:dyDescent="0.25">
      <c r="A68" s="15"/>
      <c r="B68" s="15"/>
      <c r="C68" s="15"/>
      <c r="D68" s="15"/>
      <c r="E68" s="15"/>
      <c r="F68" s="15"/>
      <c r="G68" s="30"/>
    </row>
    <row r="69" spans="1:7" x14ac:dyDescent="0.25">
      <c r="A69" s="43" t="s">
        <v>98</v>
      </c>
      <c r="B69" s="44"/>
      <c r="C69" s="45"/>
      <c r="D69" s="17"/>
      <c r="E69" s="8"/>
      <c r="F69" s="8"/>
      <c r="G69" s="25"/>
    </row>
    <row r="70" spans="1:7" x14ac:dyDescent="0.25">
      <c r="A70" s="9"/>
      <c r="B70" s="8"/>
      <c r="C70" s="8"/>
      <c r="D70" s="10"/>
      <c r="E70" s="8"/>
      <c r="F70" s="8"/>
      <c r="G70" s="25"/>
    </row>
    <row r="71" spans="1:7" x14ac:dyDescent="0.25">
      <c r="A71" s="9" t="s">
        <v>2</v>
      </c>
      <c r="B71" s="8"/>
      <c r="C71" s="8"/>
      <c r="D71" s="8"/>
      <c r="E71" s="8"/>
      <c r="F71" s="8"/>
      <c r="G71" s="25"/>
    </row>
    <row r="72" spans="1:7" x14ac:dyDescent="0.25">
      <c r="A72" s="8" t="s">
        <v>1</v>
      </c>
      <c r="B72" s="8"/>
      <c r="C72" s="8"/>
      <c r="D72" s="8"/>
      <c r="E72" s="8"/>
      <c r="F72" s="8"/>
      <c r="G72" s="26" t="str">
        <f>IF(D69&lt;&gt;"","£10.00","£0.00")</f>
        <v>£0.00</v>
      </c>
    </row>
    <row r="73" spans="1:7" x14ac:dyDescent="0.25">
      <c r="A73" s="8" t="s">
        <v>34</v>
      </c>
      <c r="B73" s="8"/>
      <c r="C73" s="11"/>
      <c r="D73" s="12">
        <f>CEILING(D69,1000)/1000</f>
        <v>0</v>
      </c>
      <c r="E73" s="11" t="s">
        <v>5</v>
      </c>
      <c r="F73" s="13">
        <v>2</v>
      </c>
      <c r="G73" s="26">
        <f>SUM(D73*F73)</f>
        <v>0</v>
      </c>
    </row>
    <row r="74" spans="1:7" x14ac:dyDescent="0.25">
      <c r="A74" s="11"/>
      <c r="B74" s="11"/>
      <c r="C74" s="11"/>
      <c r="D74" s="11"/>
      <c r="E74" s="11"/>
      <c r="F74" s="11"/>
      <c r="G74" s="27"/>
    </row>
    <row r="75" spans="1:7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</row>
  </sheetData>
  <sheetProtection algorithmName="SHA-512" hashValue="1P+x/Sp51AgnvQWS4Ocp6VrJ9dNyIfVZ5AmqSxHtzkwlQt604GipR2LJ6xWsQIX3sqWzllcRuqUVbkmhX8u6GQ==" saltValue="R2EpM4ZU+nfTYz/tTb40kg==" spinCount="100000" sheet="1" objects="1" scenarios="1"/>
  <mergeCells count="20">
    <mergeCell ref="A60:C60"/>
    <mergeCell ref="A69:C69"/>
    <mergeCell ref="I12:K12"/>
    <mergeCell ref="A15:C15"/>
    <mergeCell ref="A24:C24"/>
    <mergeCell ref="A33:C33"/>
    <mergeCell ref="A42:C42"/>
    <mergeCell ref="A51:C51"/>
    <mergeCell ref="I10:K10"/>
    <mergeCell ref="A1:G1"/>
    <mergeCell ref="A2:G2"/>
    <mergeCell ref="I3:K3"/>
    <mergeCell ref="A4:G4"/>
    <mergeCell ref="I4:K4"/>
    <mergeCell ref="I5:K5"/>
    <mergeCell ref="A6:C6"/>
    <mergeCell ref="I6:K6"/>
    <mergeCell ref="I7:K7"/>
    <mergeCell ref="I8:K8"/>
    <mergeCell ref="I9:K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12BA-B311-427B-99D2-5D05FA8DE528}">
  <dimension ref="A1:H17"/>
  <sheetViews>
    <sheetView workbookViewId="0">
      <selection activeCell="D15" sqref="D15"/>
    </sheetView>
  </sheetViews>
  <sheetFormatPr defaultColWidth="9.140625" defaultRowHeight="14.25" x14ac:dyDescent="0.2"/>
  <cols>
    <col min="1" max="1" width="30.140625" style="41" bestFit="1" customWidth="1"/>
    <col min="2" max="2" width="28" style="41" bestFit="1" customWidth="1"/>
    <col min="3" max="3" width="24.85546875" style="41" bestFit="1" customWidth="1"/>
    <col min="4" max="4" width="22.85546875" style="41" bestFit="1" customWidth="1"/>
    <col min="5" max="16384" width="9.140625" style="41"/>
  </cols>
  <sheetData>
    <row r="1" spans="1:8" ht="15" x14ac:dyDescent="0.2">
      <c r="A1" s="47" t="s">
        <v>100</v>
      </c>
      <c r="B1" s="47"/>
      <c r="C1" s="50"/>
      <c r="D1" s="50"/>
      <c r="E1" s="50"/>
      <c r="F1" s="50"/>
      <c r="G1" s="50"/>
      <c r="H1" s="50"/>
    </row>
    <row r="2" spans="1:8" ht="15" x14ac:dyDescent="0.2">
      <c r="A2" s="39"/>
      <c r="B2" s="39"/>
      <c r="C2" s="4"/>
      <c r="D2" s="4"/>
      <c r="E2" s="4"/>
      <c r="F2" s="4"/>
      <c r="G2" s="4"/>
      <c r="H2" s="4"/>
    </row>
    <row r="3" spans="1:8" x14ac:dyDescent="0.2">
      <c r="A3" s="34"/>
      <c r="B3" s="34" t="s">
        <v>116</v>
      </c>
      <c r="C3" s="34" t="s">
        <v>114</v>
      </c>
      <c r="D3" s="34" t="s">
        <v>115</v>
      </c>
      <c r="E3" s="8"/>
      <c r="F3" s="8"/>
      <c r="G3" s="8"/>
      <c r="H3" s="8"/>
    </row>
    <row r="4" spans="1:8" x14ac:dyDescent="0.2">
      <c r="A4" s="38" t="s">
        <v>99</v>
      </c>
      <c r="B4" s="37">
        <f>'Full Register Calculator -DATA '!L12</f>
        <v>0</v>
      </c>
      <c r="C4" s="42" t="s">
        <v>112</v>
      </c>
      <c r="D4" s="37">
        <f>IF(C4="Yes",B4,"£0.00")</f>
        <v>0</v>
      </c>
    </row>
    <row r="5" spans="1:8" x14ac:dyDescent="0.2">
      <c r="A5" s="34" t="s">
        <v>101</v>
      </c>
      <c r="B5" s="35">
        <f>'Full Register Calculator -PAPER'!L12</f>
        <v>0</v>
      </c>
      <c r="C5" s="40" t="s">
        <v>113</v>
      </c>
      <c r="D5" s="35" t="str">
        <f t="shared" ref="D5:D15" si="0">IF(C5="Yes",B5,"£0.00")</f>
        <v>£0.00</v>
      </c>
    </row>
    <row r="6" spans="1:8" x14ac:dyDescent="0.2">
      <c r="A6" s="38" t="s">
        <v>102</v>
      </c>
      <c r="B6" s="37">
        <f>'Open Register Calculator -DATA'!L12</f>
        <v>0</v>
      </c>
      <c r="C6" s="42" t="s">
        <v>112</v>
      </c>
      <c r="D6" s="37">
        <f t="shared" si="0"/>
        <v>0</v>
      </c>
    </row>
    <row r="7" spans="1:8" x14ac:dyDescent="0.2">
      <c r="A7" s="34" t="s">
        <v>103</v>
      </c>
      <c r="B7" s="35">
        <f>'Open Register Calculator -PAPER'!L12</f>
        <v>0</v>
      </c>
      <c r="C7" s="40" t="s">
        <v>112</v>
      </c>
      <c r="D7" s="35">
        <f t="shared" si="0"/>
        <v>0</v>
      </c>
    </row>
    <row r="8" spans="1:8" x14ac:dyDescent="0.2">
      <c r="A8" s="38" t="s">
        <v>104</v>
      </c>
      <c r="B8" s="37">
        <f>'Overseas List Calculator -DATA'!L12</f>
        <v>0</v>
      </c>
      <c r="C8" s="42" t="s">
        <v>112</v>
      </c>
      <c r="D8" s="37">
        <f t="shared" si="0"/>
        <v>0</v>
      </c>
    </row>
    <row r="9" spans="1:8" x14ac:dyDescent="0.2">
      <c r="A9" s="34" t="s">
        <v>105</v>
      </c>
      <c r="B9" s="35">
        <f>'Overseas List Calculator -PAPER'!L12</f>
        <v>0</v>
      </c>
      <c r="C9" s="40" t="s">
        <v>113</v>
      </c>
      <c r="D9" s="35" t="str">
        <f t="shared" si="0"/>
        <v>£0.00</v>
      </c>
    </row>
    <row r="10" spans="1:8" x14ac:dyDescent="0.2">
      <c r="A10" s="38" t="s">
        <v>106</v>
      </c>
      <c r="B10" s="37">
        <f>'Monthly Alt Calculator -DATA'!L12</f>
        <v>0</v>
      </c>
      <c r="C10" s="42" t="s">
        <v>112</v>
      </c>
      <c r="D10" s="37">
        <f t="shared" si="0"/>
        <v>0</v>
      </c>
    </row>
    <row r="11" spans="1:8" x14ac:dyDescent="0.2">
      <c r="A11" s="34" t="s">
        <v>107</v>
      </c>
      <c r="B11" s="35">
        <f>'Monthly Alt Calculator -PAPER'!L12</f>
        <v>0</v>
      </c>
      <c r="C11" s="40" t="s">
        <v>113</v>
      </c>
      <c r="D11" s="35" t="str">
        <f t="shared" si="0"/>
        <v>£0.00</v>
      </c>
    </row>
    <row r="12" spans="1:8" x14ac:dyDescent="0.2">
      <c r="A12" s="38" t="s">
        <v>110</v>
      </c>
      <c r="B12" s="37">
        <f>'Election Alt Calculator -DATA'!L12</f>
        <v>0</v>
      </c>
      <c r="C12" s="42" t="s">
        <v>112</v>
      </c>
      <c r="D12" s="37">
        <f t="shared" si="0"/>
        <v>0</v>
      </c>
    </row>
    <row r="13" spans="1:8" x14ac:dyDescent="0.2">
      <c r="A13" s="34" t="s">
        <v>111</v>
      </c>
      <c r="B13" s="35">
        <f>'Election Alt Calculator -PAPER'!L12</f>
        <v>0</v>
      </c>
      <c r="C13" s="40" t="s">
        <v>113</v>
      </c>
      <c r="D13" s="35" t="str">
        <f t="shared" si="0"/>
        <v>£0.00</v>
      </c>
    </row>
    <row r="14" spans="1:8" x14ac:dyDescent="0.2">
      <c r="A14" s="38" t="s">
        <v>108</v>
      </c>
      <c r="B14" s="37">
        <f>'Marked Register E&amp;W -DATA'!L12</f>
        <v>0</v>
      </c>
      <c r="C14" s="42" t="s">
        <v>113</v>
      </c>
      <c r="D14" s="37" t="str">
        <f t="shared" si="0"/>
        <v>£0.00</v>
      </c>
    </row>
    <row r="15" spans="1:8" x14ac:dyDescent="0.2">
      <c r="A15" s="34" t="s">
        <v>109</v>
      </c>
      <c r="B15" s="35">
        <f>'Marked Register E&amp;W -PAPER'!L12</f>
        <v>0</v>
      </c>
      <c r="C15" s="40" t="s">
        <v>112</v>
      </c>
      <c r="D15" s="35">
        <f t="shared" si="0"/>
        <v>0</v>
      </c>
    </row>
    <row r="16" spans="1:8" x14ac:dyDescent="0.2">
      <c r="A16" s="34"/>
      <c r="B16" s="34"/>
      <c r="C16" s="40"/>
      <c r="D16" s="35"/>
    </row>
    <row r="17" spans="1:4" x14ac:dyDescent="0.2">
      <c r="A17" s="34"/>
      <c r="B17" s="34"/>
      <c r="C17" s="40"/>
      <c r="D17" s="36">
        <f>SUM(D4:D16)</f>
        <v>0</v>
      </c>
    </row>
  </sheetData>
  <sheetProtection algorithmName="SHA-512" hashValue="aH3Xh4nSk3JwrxYxsdQvOjYK3yzelJc9ip4BAh6pOApmNzEw4kGIuzbgeIFsvApadU5mNoJUTZo5jkWrSM2Bhw==" saltValue="0NrZlof8VLt1k5Je3CI6MQ==" spinCount="100000" sheet="1" objects="1" scenarios="1"/>
  <mergeCells count="1">
    <mergeCell ref="A1:H1"/>
  </mergeCells>
  <dataValidations count="1">
    <dataValidation type="list" allowBlank="1" showInputMessage="1" showErrorMessage="1" sqref="C4:C15" xr:uid="{A4A5CCC3-9ACB-43B3-A240-7A7E8FD65088}">
      <formula1>"Yes,No"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4EB7-62EB-48A7-95FD-07442ED4FF93}">
  <dimension ref="A1:M81"/>
  <sheetViews>
    <sheetView workbookViewId="0">
      <selection activeCell="G72" sqref="G72"/>
    </sheetView>
  </sheetViews>
  <sheetFormatPr defaultColWidth="9.140625" defaultRowHeight="15" x14ac:dyDescent="0.25"/>
  <cols>
    <col min="1" max="1" width="20" style="3" customWidth="1"/>
    <col min="2" max="2" width="10.5703125" style="3" customWidth="1"/>
    <col min="3" max="3" width="25.140625" style="3" customWidth="1"/>
    <col min="4" max="6" width="9.140625" style="3"/>
    <col min="7" max="7" width="21.42578125" style="3" customWidth="1"/>
    <col min="8" max="10" width="9.140625" style="3"/>
    <col min="11" max="11" width="12.140625" style="3" customWidth="1"/>
    <col min="12" max="12" width="11.140625" style="3" bestFit="1" customWidth="1"/>
    <col min="13" max="16384" width="9.140625" style="3"/>
  </cols>
  <sheetData>
    <row r="1" spans="1:13" ht="15.75" x14ac:dyDescent="0.25">
      <c r="A1" s="47" t="s">
        <v>10</v>
      </c>
      <c r="B1" s="48"/>
      <c r="C1" s="48"/>
      <c r="D1" s="48"/>
      <c r="E1" s="48"/>
      <c r="F1" s="48"/>
      <c r="G1" s="48"/>
      <c r="L1" s="18"/>
      <c r="M1" s="18"/>
    </row>
    <row r="2" spans="1:13" ht="14.45" customHeight="1" x14ac:dyDescent="0.25">
      <c r="A2" s="49" t="s">
        <v>6</v>
      </c>
      <c r="B2" s="50"/>
      <c r="C2" s="50"/>
      <c r="D2" s="50"/>
      <c r="E2" s="50"/>
      <c r="F2" s="50"/>
      <c r="G2" s="50"/>
      <c r="L2" s="18"/>
      <c r="M2" s="18"/>
    </row>
    <row r="3" spans="1:13" x14ac:dyDescent="0.25">
      <c r="A3" s="5"/>
      <c r="B3" s="6"/>
      <c r="C3" s="6"/>
      <c r="D3" s="6"/>
      <c r="E3" s="6"/>
      <c r="F3" s="6"/>
      <c r="G3" s="6"/>
      <c r="I3" s="46" t="s">
        <v>37</v>
      </c>
      <c r="J3" s="46"/>
      <c r="K3" s="46"/>
      <c r="L3" s="31">
        <f>G12</f>
        <v>0</v>
      </c>
      <c r="M3" s="16"/>
    </row>
    <row r="4" spans="1:13" ht="14.45" customHeight="1" x14ac:dyDescent="0.25">
      <c r="A4" s="49" t="s">
        <v>7</v>
      </c>
      <c r="B4" s="50"/>
      <c r="C4" s="50"/>
      <c r="D4" s="50"/>
      <c r="E4" s="50"/>
      <c r="F4" s="50"/>
      <c r="G4" s="50"/>
      <c r="I4" s="46" t="s">
        <v>38</v>
      </c>
      <c r="J4" s="46"/>
      <c r="K4" s="46"/>
      <c r="L4" s="32">
        <f>G21</f>
        <v>0</v>
      </c>
      <c r="M4" s="18"/>
    </row>
    <row r="5" spans="1:13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  <c r="M5" s="18"/>
    </row>
    <row r="6" spans="1:13" x14ac:dyDescent="0.25">
      <c r="A6" s="43" t="s">
        <v>53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  <c r="M6" s="18"/>
    </row>
    <row r="7" spans="1:13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  <c r="M7" s="18"/>
    </row>
    <row r="8" spans="1:13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  <c r="M8" s="18"/>
    </row>
    <row r="9" spans="1:13" x14ac:dyDescent="0.25">
      <c r="A9" s="8" t="s">
        <v>1</v>
      </c>
      <c r="B9" s="8"/>
      <c r="C9" s="8"/>
      <c r="D9" s="8"/>
      <c r="E9" s="8"/>
      <c r="F9" s="8"/>
      <c r="G9" s="26" t="str">
        <f>IF(D6&lt;&gt;"","£10.00","£0.00")</f>
        <v>£0.00</v>
      </c>
      <c r="I9" s="46" t="s">
        <v>43</v>
      </c>
      <c r="J9" s="46"/>
      <c r="K9" s="46"/>
      <c r="L9" s="32">
        <f>G66</f>
        <v>0</v>
      </c>
      <c r="M9" s="18"/>
    </row>
    <row r="10" spans="1:13" x14ac:dyDescent="0.25">
      <c r="A10" s="8" t="s">
        <v>34</v>
      </c>
      <c r="B10" s="8"/>
      <c r="C10" s="11"/>
      <c r="D10" s="12">
        <f>CEILING(D6,1000)/1000</f>
        <v>0</v>
      </c>
      <c r="E10" s="11" t="s">
        <v>5</v>
      </c>
      <c r="F10" s="13">
        <v>5</v>
      </c>
      <c r="G10" s="26">
        <f>SUM(D10*F10)</f>
        <v>0</v>
      </c>
      <c r="I10" s="46" t="s">
        <v>44</v>
      </c>
      <c r="J10" s="46"/>
      <c r="K10" s="46"/>
      <c r="L10" s="32">
        <f>G75</f>
        <v>0</v>
      </c>
      <c r="M10" s="18"/>
    </row>
    <row r="11" spans="1:13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  <c r="M11" s="18"/>
    </row>
    <row r="12" spans="1:13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  <c r="M12" s="18"/>
    </row>
    <row r="13" spans="1:13" x14ac:dyDescent="0.25">
      <c r="A13" s="9"/>
      <c r="B13" s="9"/>
      <c r="C13" s="9"/>
      <c r="D13" s="9"/>
      <c r="E13" s="9"/>
      <c r="F13" s="9"/>
      <c r="G13" s="21"/>
      <c r="L13" s="18"/>
      <c r="M13" s="18"/>
    </row>
    <row r="14" spans="1:13" x14ac:dyDescent="0.25">
      <c r="A14" s="14"/>
      <c r="B14" s="14"/>
      <c r="C14" s="14"/>
      <c r="D14" s="14"/>
      <c r="E14" s="14"/>
      <c r="F14" s="14"/>
      <c r="G14" s="28"/>
      <c r="L14" s="18"/>
      <c r="M14" s="18"/>
    </row>
    <row r="15" spans="1:13" x14ac:dyDescent="0.25">
      <c r="A15" s="43" t="s">
        <v>60</v>
      </c>
      <c r="B15" s="44"/>
      <c r="C15" s="45"/>
      <c r="D15" s="17"/>
      <c r="E15" s="8"/>
      <c r="F15" s="8"/>
      <c r="G15" s="25"/>
      <c r="L15" s="18"/>
      <c r="M15" s="18"/>
    </row>
    <row r="16" spans="1:13" x14ac:dyDescent="0.25">
      <c r="A16" s="9"/>
      <c r="B16" s="8"/>
      <c r="C16" s="8"/>
      <c r="D16" s="10"/>
      <c r="E16" s="8"/>
      <c r="F16" s="8"/>
      <c r="G16" s="25"/>
      <c r="L16" s="18"/>
      <c r="M16" s="18"/>
    </row>
    <row r="17" spans="1:13" x14ac:dyDescent="0.25">
      <c r="A17" s="9" t="s">
        <v>2</v>
      </c>
      <c r="B17" s="8"/>
      <c r="C17" s="8"/>
      <c r="D17" s="8"/>
      <c r="E17" s="8"/>
      <c r="F17" s="8"/>
      <c r="G17" s="25"/>
      <c r="L17" s="18"/>
      <c r="M17" s="18"/>
    </row>
    <row r="18" spans="1:13" x14ac:dyDescent="0.25">
      <c r="A18" s="8" t="s">
        <v>1</v>
      </c>
      <c r="B18" s="8"/>
      <c r="C18" s="8"/>
      <c r="D18" s="8"/>
      <c r="E18" s="8"/>
      <c r="F18" s="8"/>
      <c r="G18" s="26" t="str">
        <f>IF(D15&lt;&gt;"","£10.00","£0.00")</f>
        <v>£0.00</v>
      </c>
      <c r="L18" s="18"/>
      <c r="M18" s="18"/>
    </row>
    <row r="19" spans="1:13" x14ac:dyDescent="0.25">
      <c r="A19" s="8" t="s">
        <v>34</v>
      </c>
      <c r="B19" s="8"/>
      <c r="C19" s="11"/>
      <c r="D19" s="12">
        <f>CEILING(D15,1000)/1000</f>
        <v>0</v>
      </c>
      <c r="E19" s="11" t="s">
        <v>5</v>
      </c>
      <c r="F19" s="13">
        <v>5</v>
      </c>
      <c r="G19" s="26">
        <f>SUM(D19*F19)</f>
        <v>0</v>
      </c>
      <c r="L19" s="18"/>
      <c r="M19" s="18"/>
    </row>
    <row r="20" spans="1:13" x14ac:dyDescent="0.25">
      <c r="A20" s="11"/>
      <c r="B20" s="11"/>
      <c r="C20" s="11"/>
      <c r="D20" s="11"/>
      <c r="E20" s="11"/>
      <c r="F20" s="11"/>
      <c r="G20" s="27"/>
      <c r="L20" s="18"/>
      <c r="M20" s="18"/>
    </row>
    <row r="21" spans="1:13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  <c r="L21" s="18"/>
      <c r="M21" s="18"/>
    </row>
    <row r="22" spans="1:13" x14ac:dyDescent="0.25">
      <c r="A22" s="11"/>
      <c r="B22" s="11"/>
      <c r="C22" s="11"/>
      <c r="D22" s="11"/>
      <c r="E22" s="11"/>
      <c r="F22" s="11"/>
      <c r="G22" s="27"/>
      <c r="L22" s="18"/>
      <c r="M22" s="18"/>
    </row>
    <row r="23" spans="1:13" x14ac:dyDescent="0.25">
      <c r="A23" s="14"/>
      <c r="B23" s="14"/>
      <c r="C23" s="14"/>
      <c r="D23" s="14"/>
      <c r="E23" s="14"/>
      <c r="F23" s="14"/>
      <c r="G23" s="28"/>
      <c r="L23" s="18"/>
      <c r="M23" s="18"/>
    </row>
    <row r="24" spans="1:13" x14ac:dyDescent="0.25">
      <c r="A24" s="43" t="s">
        <v>59</v>
      </c>
      <c r="B24" s="44"/>
      <c r="C24" s="45"/>
      <c r="D24" s="17"/>
      <c r="E24" s="8"/>
      <c r="F24" s="8"/>
      <c r="G24" s="25"/>
      <c r="L24" s="18"/>
      <c r="M24" s="18"/>
    </row>
    <row r="25" spans="1:13" x14ac:dyDescent="0.25">
      <c r="A25" s="9"/>
      <c r="B25" s="8"/>
      <c r="C25" s="8"/>
      <c r="D25" s="10"/>
      <c r="E25" s="8"/>
      <c r="F25" s="8"/>
      <c r="G25" s="25"/>
      <c r="L25" s="18"/>
      <c r="M25" s="18"/>
    </row>
    <row r="26" spans="1:13" x14ac:dyDescent="0.25">
      <c r="A26" s="9" t="s">
        <v>2</v>
      </c>
      <c r="B26" s="8"/>
      <c r="C26" s="8"/>
      <c r="D26" s="8"/>
      <c r="E26" s="8"/>
      <c r="F26" s="8"/>
      <c r="G26" s="25"/>
      <c r="L26" s="18"/>
      <c r="M26" s="18"/>
    </row>
    <row r="27" spans="1:13" x14ac:dyDescent="0.25">
      <c r="A27" s="8" t="s">
        <v>1</v>
      </c>
      <c r="B27" s="8"/>
      <c r="C27" s="8"/>
      <c r="D27" s="8"/>
      <c r="E27" s="8"/>
      <c r="F27" s="8"/>
      <c r="G27" s="26" t="str">
        <f>IF(D24&lt;&gt;"","£10.00","£0.00")</f>
        <v>£0.00</v>
      </c>
      <c r="L27" s="18"/>
      <c r="M27" s="18"/>
    </row>
    <row r="28" spans="1:13" x14ac:dyDescent="0.25">
      <c r="A28" s="8" t="s">
        <v>34</v>
      </c>
      <c r="B28" s="8"/>
      <c r="C28" s="11"/>
      <c r="D28" s="12">
        <f>CEILING(D24,1000)/1000</f>
        <v>0</v>
      </c>
      <c r="E28" s="11" t="s">
        <v>5</v>
      </c>
      <c r="F28" s="13">
        <v>5</v>
      </c>
      <c r="G28" s="26">
        <f>SUM(D28*F28)</f>
        <v>0</v>
      </c>
      <c r="L28" s="18"/>
      <c r="M28" s="18"/>
    </row>
    <row r="29" spans="1:13" x14ac:dyDescent="0.25">
      <c r="A29" s="11"/>
      <c r="B29" s="11"/>
      <c r="C29" s="11"/>
      <c r="D29" s="11"/>
      <c r="E29" s="11"/>
      <c r="F29" s="11"/>
      <c r="G29" s="27"/>
      <c r="L29" s="18"/>
      <c r="M29" s="18"/>
    </row>
    <row r="30" spans="1:13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  <c r="L30" s="18"/>
      <c r="M30" s="18"/>
    </row>
    <row r="31" spans="1:13" x14ac:dyDescent="0.25">
      <c r="A31" s="11"/>
      <c r="B31" s="11"/>
      <c r="C31" s="11"/>
      <c r="D31" s="11"/>
      <c r="E31" s="11"/>
      <c r="F31" s="11"/>
      <c r="G31" s="27"/>
      <c r="L31" s="18"/>
      <c r="M31" s="18"/>
    </row>
    <row r="32" spans="1:13" x14ac:dyDescent="0.25">
      <c r="A32" s="14"/>
      <c r="B32" s="14"/>
      <c r="C32" s="14"/>
      <c r="D32" s="14"/>
      <c r="E32" s="14"/>
      <c r="F32" s="14"/>
      <c r="G32" s="28"/>
      <c r="L32" s="18"/>
      <c r="M32" s="18"/>
    </row>
    <row r="33" spans="1:13" x14ac:dyDescent="0.25">
      <c r="A33" s="43" t="s">
        <v>58</v>
      </c>
      <c r="B33" s="44"/>
      <c r="C33" s="45"/>
      <c r="D33" s="17"/>
      <c r="E33" s="8"/>
      <c r="F33" s="8"/>
      <c r="G33" s="25"/>
      <c r="L33" s="18"/>
      <c r="M33" s="18"/>
    </row>
    <row r="34" spans="1:13" x14ac:dyDescent="0.25">
      <c r="A34" s="9"/>
      <c r="B34" s="8"/>
      <c r="C34" s="8"/>
      <c r="D34" s="10"/>
      <c r="E34" s="8"/>
      <c r="F34" s="8"/>
      <c r="G34" s="25"/>
      <c r="L34" s="18"/>
      <c r="M34" s="18"/>
    </row>
    <row r="35" spans="1:13" x14ac:dyDescent="0.25">
      <c r="A35" s="9" t="s">
        <v>2</v>
      </c>
      <c r="B35" s="8"/>
      <c r="C35" s="8"/>
      <c r="D35" s="8"/>
      <c r="E35" s="8"/>
      <c r="F35" s="8"/>
      <c r="G35" s="25"/>
      <c r="L35" s="18"/>
      <c r="M35" s="18"/>
    </row>
    <row r="36" spans="1:13" x14ac:dyDescent="0.25">
      <c r="A36" s="8" t="s">
        <v>1</v>
      </c>
      <c r="B36" s="8"/>
      <c r="C36" s="8"/>
      <c r="D36" s="8"/>
      <c r="E36" s="8"/>
      <c r="F36" s="8"/>
      <c r="G36" s="26" t="str">
        <f>IF(D33&lt;&gt;"","£10.00","£0.00")</f>
        <v>£0.00</v>
      </c>
      <c r="L36" s="18"/>
      <c r="M36" s="18"/>
    </row>
    <row r="37" spans="1:13" x14ac:dyDescent="0.25">
      <c r="A37" s="8" t="s">
        <v>34</v>
      </c>
      <c r="B37" s="8"/>
      <c r="C37" s="11"/>
      <c r="D37" s="12">
        <f>CEILING(D33,1000)/1000</f>
        <v>0</v>
      </c>
      <c r="E37" s="11" t="s">
        <v>5</v>
      </c>
      <c r="F37" s="13">
        <v>5</v>
      </c>
      <c r="G37" s="26">
        <f>SUM(D37*F37)</f>
        <v>0</v>
      </c>
      <c r="L37" s="18"/>
      <c r="M37" s="18"/>
    </row>
    <row r="38" spans="1:13" x14ac:dyDescent="0.25">
      <c r="A38" s="11"/>
      <c r="B38" s="11"/>
      <c r="C38" s="11"/>
      <c r="D38" s="11"/>
      <c r="E38" s="11"/>
      <c r="F38" s="11"/>
      <c r="G38" s="27"/>
      <c r="L38" s="18"/>
      <c r="M38" s="18"/>
    </row>
    <row r="39" spans="1:13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  <c r="L39" s="18"/>
      <c r="M39" s="18"/>
    </row>
    <row r="40" spans="1:13" x14ac:dyDescent="0.25">
      <c r="G40" s="29"/>
      <c r="L40" s="18"/>
      <c r="M40" s="18"/>
    </row>
    <row r="41" spans="1:13" x14ac:dyDescent="0.25">
      <c r="A41" s="15"/>
      <c r="B41" s="15"/>
      <c r="C41" s="15"/>
      <c r="D41" s="15"/>
      <c r="E41" s="15"/>
      <c r="F41" s="15"/>
      <c r="G41" s="30"/>
      <c r="L41" s="18"/>
      <c r="M41" s="18"/>
    </row>
    <row r="42" spans="1:13" x14ac:dyDescent="0.25">
      <c r="A42" s="43" t="s">
        <v>57</v>
      </c>
      <c r="B42" s="44"/>
      <c r="C42" s="45"/>
      <c r="D42" s="17"/>
      <c r="E42" s="8"/>
      <c r="F42" s="8"/>
      <c r="G42" s="25"/>
      <c r="L42" s="18"/>
      <c r="M42" s="18"/>
    </row>
    <row r="43" spans="1:13" x14ac:dyDescent="0.25">
      <c r="A43" s="9"/>
      <c r="B43" s="8"/>
      <c r="C43" s="8"/>
      <c r="D43" s="10"/>
      <c r="E43" s="8"/>
      <c r="F43" s="8"/>
      <c r="G43" s="25"/>
      <c r="L43" s="18"/>
      <c r="M43" s="18"/>
    </row>
    <row r="44" spans="1:13" x14ac:dyDescent="0.25">
      <c r="A44" s="9" t="s">
        <v>2</v>
      </c>
      <c r="B44" s="8"/>
      <c r="C44" s="8"/>
      <c r="D44" s="8"/>
      <c r="E44" s="8"/>
      <c r="F44" s="8"/>
      <c r="G44" s="25"/>
      <c r="L44" s="18"/>
      <c r="M44" s="18"/>
    </row>
    <row r="45" spans="1:13" x14ac:dyDescent="0.25">
      <c r="A45" s="8" t="s">
        <v>1</v>
      </c>
      <c r="B45" s="8"/>
      <c r="C45" s="8"/>
      <c r="D45" s="8"/>
      <c r="E45" s="8"/>
      <c r="F45" s="8"/>
      <c r="G45" s="26" t="str">
        <f>IF(D42&lt;&gt;"","£10.00","£0.00")</f>
        <v>£0.00</v>
      </c>
      <c r="L45" s="18"/>
      <c r="M45" s="18"/>
    </row>
    <row r="46" spans="1:13" x14ac:dyDescent="0.25">
      <c r="A46" s="8" t="s">
        <v>34</v>
      </c>
      <c r="B46" s="8"/>
      <c r="C46" s="11"/>
      <c r="D46" s="12">
        <f>CEILING(D42,1000)/1000</f>
        <v>0</v>
      </c>
      <c r="E46" s="11" t="s">
        <v>5</v>
      </c>
      <c r="F46" s="13">
        <v>5</v>
      </c>
      <c r="G46" s="26">
        <f>SUM(D46*F46)</f>
        <v>0</v>
      </c>
      <c r="L46" s="18"/>
      <c r="M46" s="18"/>
    </row>
    <row r="47" spans="1:13" x14ac:dyDescent="0.25">
      <c r="A47" s="11"/>
      <c r="B47" s="11"/>
      <c r="C47" s="11"/>
      <c r="D47" s="11"/>
      <c r="E47" s="11"/>
      <c r="F47" s="11"/>
      <c r="G47" s="27"/>
      <c r="L47" s="18"/>
      <c r="M47" s="18"/>
    </row>
    <row r="48" spans="1:13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  <c r="L48" s="18"/>
      <c r="M48" s="18"/>
    </row>
    <row r="49" spans="1:13" x14ac:dyDescent="0.25">
      <c r="G49" s="29"/>
      <c r="L49" s="18"/>
      <c r="M49" s="18"/>
    </row>
    <row r="50" spans="1:13" x14ac:dyDescent="0.25">
      <c r="A50" s="15"/>
      <c r="B50" s="15"/>
      <c r="C50" s="15"/>
      <c r="D50" s="15"/>
      <c r="E50" s="15"/>
      <c r="F50" s="15"/>
      <c r="G50" s="30"/>
      <c r="L50" s="18"/>
      <c r="M50" s="18"/>
    </row>
    <row r="51" spans="1:13" x14ac:dyDescent="0.25">
      <c r="A51" s="43" t="s">
        <v>56</v>
      </c>
      <c r="B51" s="44"/>
      <c r="C51" s="45"/>
      <c r="D51" s="17"/>
      <c r="E51" s="8"/>
      <c r="F51" s="8"/>
      <c r="G51" s="25"/>
      <c r="L51" s="18"/>
      <c r="M51" s="18"/>
    </row>
    <row r="52" spans="1:13" x14ac:dyDescent="0.25">
      <c r="A52" s="9"/>
      <c r="B52" s="8"/>
      <c r="C52" s="8"/>
      <c r="D52" s="10"/>
      <c r="E52" s="8"/>
      <c r="F52" s="8"/>
      <c r="G52" s="25"/>
      <c r="L52" s="18"/>
      <c r="M52" s="18"/>
    </row>
    <row r="53" spans="1:13" x14ac:dyDescent="0.25">
      <c r="A53" s="9" t="s">
        <v>2</v>
      </c>
      <c r="B53" s="8"/>
      <c r="C53" s="8"/>
      <c r="D53" s="8"/>
      <c r="E53" s="8"/>
      <c r="F53" s="8"/>
      <c r="G53" s="25"/>
      <c r="L53" s="18"/>
      <c r="M53" s="18"/>
    </row>
    <row r="54" spans="1:13" x14ac:dyDescent="0.25">
      <c r="A54" s="8" t="s">
        <v>1</v>
      </c>
      <c r="B54" s="8"/>
      <c r="C54" s="8"/>
      <c r="D54" s="8"/>
      <c r="E54" s="8"/>
      <c r="F54" s="8"/>
      <c r="G54" s="26" t="str">
        <f>IF(D51&lt;&gt;"","£10.00","£0.00")</f>
        <v>£0.00</v>
      </c>
      <c r="L54" s="18"/>
      <c r="M54" s="18"/>
    </row>
    <row r="55" spans="1:13" x14ac:dyDescent="0.25">
      <c r="A55" s="8" t="s">
        <v>34</v>
      </c>
      <c r="B55" s="8"/>
      <c r="C55" s="11"/>
      <c r="D55" s="12">
        <f>CEILING(D51,1000)/1000</f>
        <v>0</v>
      </c>
      <c r="E55" s="11" t="s">
        <v>5</v>
      </c>
      <c r="F55" s="13">
        <v>5</v>
      </c>
      <c r="G55" s="26">
        <f>SUM(D55*F55)</f>
        <v>0</v>
      </c>
      <c r="L55" s="18"/>
      <c r="M55" s="18"/>
    </row>
    <row r="56" spans="1:13" x14ac:dyDescent="0.25">
      <c r="A56" s="11"/>
      <c r="B56" s="11"/>
      <c r="C56" s="11"/>
      <c r="D56" s="11"/>
      <c r="E56" s="11"/>
      <c r="F56" s="11"/>
      <c r="G56" s="27"/>
      <c r="L56" s="18"/>
      <c r="M56" s="18"/>
    </row>
    <row r="57" spans="1:13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  <c r="L57" s="18"/>
      <c r="M57" s="18"/>
    </row>
    <row r="58" spans="1:13" x14ac:dyDescent="0.25">
      <c r="G58" s="29"/>
      <c r="L58" s="18"/>
      <c r="M58" s="18"/>
    </row>
    <row r="59" spans="1:13" x14ac:dyDescent="0.25">
      <c r="A59" s="15"/>
      <c r="B59" s="15"/>
      <c r="C59" s="15"/>
      <c r="D59" s="15"/>
      <c r="E59" s="15"/>
      <c r="F59" s="15"/>
      <c r="G59" s="30"/>
      <c r="L59" s="18"/>
      <c r="M59" s="18"/>
    </row>
    <row r="60" spans="1:13" x14ac:dyDescent="0.25">
      <c r="A60" s="43" t="s">
        <v>55</v>
      </c>
      <c r="B60" s="44"/>
      <c r="C60" s="45"/>
      <c r="D60" s="17"/>
      <c r="E60" s="8"/>
      <c r="F60" s="8"/>
      <c r="G60" s="25"/>
      <c r="L60" s="18"/>
      <c r="M60" s="18"/>
    </row>
    <row r="61" spans="1:13" x14ac:dyDescent="0.25">
      <c r="A61" s="9"/>
      <c r="B61" s="8"/>
      <c r="C61" s="8"/>
      <c r="D61" s="10"/>
      <c r="E61" s="8"/>
      <c r="F61" s="8"/>
      <c r="G61" s="25"/>
      <c r="L61" s="18"/>
      <c r="M61" s="18"/>
    </row>
    <row r="62" spans="1:13" x14ac:dyDescent="0.25">
      <c r="A62" s="9" t="s">
        <v>2</v>
      </c>
      <c r="B62" s="8"/>
      <c r="C62" s="8"/>
      <c r="D62" s="8"/>
      <c r="E62" s="8"/>
      <c r="F62" s="8"/>
      <c r="G62" s="25"/>
      <c r="L62" s="18"/>
      <c r="M62" s="18"/>
    </row>
    <row r="63" spans="1:13" x14ac:dyDescent="0.25">
      <c r="A63" s="8" t="s">
        <v>1</v>
      </c>
      <c r="B63" s="8"/>
      <c r="C63" s="8"/>
      <c r="D63" s="8"/>
      <c r="E63" s="8"/>
      <c r="F63" s="8"/>
      <c r="G63" s="26" t="str">
        <f>IF(D60&lt;&gt;"","£10.00","£0.00")</f>
        <v>£0.00</v>
      </c>
      <c r="L63" s="18"/>
      <c r="M63" s="18"/>
    </row>
    <row r="64" spans="1:13" x14ac:dyDescent="0.25">
      <c r="A64" s="8" t="s">
        <v>34</v>
      </c>
      <c r="B64" s="8"/>
      <c r="C64" s="11"/>
      <c r="D64" s="12">
        <f>CEILING(D60,1000)/1000</f>
        <v>0</v>
      </c>
      <c r="E64" s="11" t="s">
        <v>5</v>
      </c>
      <c r="F64" s="13">
        <v>5</v>
      </c>
      <c r="G64" s="26">
        <f>SUM(D64*F64)</f>
        <v>0</v>
      </c>
      <c r="L64" s="18"/>
      <c r="M64" s="18"/>
    </row>
    <row r="65" spans="1:13" x14ac:dyDescent="0.25">
      <c r="A65" s="11"/>
      <c r="B65" s="11"/>
      <c r="C65" s="11"/>
      <c r="D65" s="11"/>
      <c r="E65" s="11"/>
      <c r="F65" s="11"/>
      <c r="G65" s="27"/>
      <c r="L65" s="18"/>
      <c r="M65" s="18"/>
    </row>
    <row r="66" spans="1:13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  <c r="L66" s="18"/>
      <c r="M66" s="18"/>
    </row>
    <row r="67" spans="1:13" x14ac:dyDescent="0.25">
      <c r="G67" s="29"/>
      <c r="L67" s="18"/>
      <c r="M67" s="18"/>
    </row>
    <row r="68" spans="1:13" x14ac:dyDescent="0.25">
      <c r="A68" s="15"/>
      <c r="B68" s="15"/>
      <c r="C68" s="15"/>
      <c r="D68" s="15"/>
      <c r="E68" s="15"/>
      <c r="F68" s="15"/>
      <c r="G68" s="30"/>
      <c r="L68" s="18"/>
      <c r="M68" s="18"/>
    </row>
    <row r="69" spans="1:13" x14ac:dyDescent="0.25">
      <c r="A69" s="43" t="s">
        <v>54</v>
      </c>
      <c r="B69" s="44"/>
      <c r="C69" s="45"/>
      <c r="D69" s="17"/>
      <c r="E69" s="8"/>
      <c r="F69" s="8"/>
      <c r="G69" s="25"/>
      <c r="L69" s="18"/>
      <c r="M69" s="18"/>
    </row>
    <row r="70" spans="1:13" x14ac:dyDescent="0.25">
      <c r="A70" s="9"/>
      <c r="B70" s="8"/>
      <c r="C70" s="8"/>
      <c r="D70" s="10"/>
      <c r="E70" s="8"/>
      <c r="F70" s="8"/>
      <c r="G70" s="25"/>
      <c r="L70" s="18"/>
      <c r="M70" s="18"/>
    </row>
    <row r="71" spans="1:13" x14ac:dyDescent="0.25">
      <c r="A71" s="9" t="s">
        <v>2</v>
      </c>
      <c r="B71" s="8"/>
      <c r="C71" s="8"/>
      <c r="D71" s="8"/>
      <c r="E71" s="8"/>
      <c r="F71" s="8"/>
      <c r="G71" s="25"/>
      <c r="L71" s="18"/>
      <c r="M71" s="18"/>
    </row>
    <row r="72" spans="1:13" x14ac:dyDescent="0.25">
      <c r="A72" s="8" t="s">
        <v>1</v>
      </c>
      <c r="B72" s="8"/>
      <c r="C72" s="8"/>
      <c r="D72" s="8"/>
      <c r="E72" s="8"/>
      <c r="F72" s="8"/>
      <c r="G72" s="26" t="str">
        <f>IF(D69&lt;&gt;"","£10.00","£0.00")</f>
        <v>£0.00</v>
      </c>
      <c r="L72" s="18"/>
      <c r="M72" s="18"/>
    </row>
    <row r="73" spans="1:13" x14ac:dyDescent="0.25">
      <c r="A73" s="8" t="s">
        <v>34</v>
      </c>
      <c r="B73" s="8"/>
      <c r="C73" s="11"/>
      <c r="D73" s="12">
        <f>CEILING(D69,1000)/1000</f>
        <v>0</v>
      </c>
      <c r="E73" s="11" t="s">
        <v>5</v>
      </c>
      <c r="F73" s="13">
        <v>5</v>
      </c>
      <c r="G73" s="26">
        <f>SUM(D73*F73)</f>
        <v>0</v>
      </c>
      <c r="L73" s="18"/>
      <c r="M73" s="18"/>
    </row>
    <row r="74" spans="1:13" x14ac:dyDescent="0.25">
      <c r="A74" s="11"/>
      <c r="B74" s="11"/>
      <c r="C74" s="11"/>
      <c r="D74" s="11"/>
      <c r="E74" s="11"/>
      <c r="F74" s="11"/>
      <c r="G74" s="27"/>
      <c r="L74" s="18"/>
      <c r="M74" s="18"/>
    </row>
    <row r="75" spans="1:13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  <c r="L75" s="18"/>
      <c r="M75" s="18"/>
    </row>
    <row r="76" spans="1:13" x14ac:dyDescent="0.25">
      <c r="G76" s="29"/>
      <c r="L76" s="18"/>
      <c r="M76" s="18"/>
    </row>
    <row r="77" spans="1:13" x14ac:dyDescent="0.25">
      <c r="G77" s="29"/>
      <c r="L77" s="18"/>
      <c r="M77" s="18"/>
    </row>
    <row r="78" spans="1:13" x14ac:dyDescent="0.25">
      <c r="G78" s="29"/>
      <c r="L78" s="18"/>
      <c r="M78" s="18"/>
    </row>
    <row r="79" spans="1:13" x14ac:dyDescent="0.25">
      <c r="G79" s="29"/>
      <c r="L79" s="18"/>
      <c r="M79" s="18"/>
    </row>
    <row r="80" spans="1:13" x14ac:dyDescent="0.25">
      <c r="G80" s="29"/>
      <c r="L80" s="18"/>
      <c r="M80" s="18"/>
    </row>
    <row r="81" spans="7:13" x14ac:dyDescent="0.25">
      <c r="G81" s="29"/>
      <c r="L81" s="18"/>
      <c r="M81" s="18"/>
    </row>
  </sheetData>
  <sheetProtection algorithmName="SHA-512" hashValue="FhUgerVae+58c30+jJnu8YD0fci1VOjTFcrRJwxL0EYvDfV2nbdzIiQbibgozz5v4kN6M+iQem8Pb6+El8Yogg==" saltValue="tlJUKHpW7N2p2kHRTjeFjA==" spinCount="100000" sheet="1" objects="1" scenarios="1"/>
  <mergeCells count="20">
    <mergeCell ref="I10:K10"/>
    <mergeCell ref="A1:G1"/>
    <mergeCell ref="A2:G2"/>
    <mergeCell ref="I3:K3"/>
    <mergeCell ref="A4:G4"/>
    <mergeCell ref="I4:K4"/>
    <mergeCell ref="I5:K5"/>
    <mergeCell ref="A6:C6"/>
    <mergeCell ref="I6:K6"/>
    <mergeCell ref="I7:K7"/>
    <mergeCell ref="I8:K8"/>
    <mergeCell ref="I9:K9"/>
    <mergeCell ref="A60:C60"/>
    <mergeCell ref="A69:C69"/>
    <mergeCell ref="I12:K12"/>
    <mergeCell ref="A15:C15"/>
    <mergeCell ref="A24:C24"/>
    <mergeCell ref="A33:C33"/>
    <mergeCell ref="A42:C42"/>
    <mergeCell ref="A51:C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2336D-AF7E-434F-84D4-7849AB13218E}">
  <dimension ref="A1:N75"/>
  <sheetViews>
    <sheetView workbookViewId="0">
      <selection activeCell="G72" sqref="G72"/>
    </sheetView>
  </sheetViews>
  <sheetFormatPr defaultColWidth="11.42578125" defaultRowHeight="15" x14ac:dyDescent="0.25"/>
  <cols>
    <col min="1" max="2" width="11.42578125" style="3"/>
    <col min="3" max="3" width="39.140625" style="3" customWidth="1"/>
    <col min="4" max="6" width="11.42578125" style="3"/>
    <col min="7" max="7" width="19.85546875" style="29" customWidth="1"/>
    <col min="8" max="11" width="11.42578125" style="3"/>
    <col min="12" max="14" width="11.42578125" style="18"/>
    <col min="15" max="16384" width="11.42578125" style="3"/>
  </cols>
  <sheetData>
    <row r="1" spans="1:14" ht="15.75" x14ac:dyDescent="0.25">
      <c r="A1" s="47" t="s">
        <v>33</v>
      </c>
      <c r="B1" s="48"/>
      <c r="C1" s="48"/>
      <c r="D1" s="48"/>
      <c r="E1" s="48"/>
      <c r="F1" s="48"/>
      <c r="G1" s="48"/>
    </row>
    <row r="2" spans="1:14" ht="14.45" customHeight="1" x14ac:dyDescent="0.25">
      <c r="A2" s="49" t="s">
        <v>8</v>
      </c>
      <c r="B2" s="50"/>
      <c r="C2" s="50"/>
      <c r="D2" s="50"/>
      <c r="E2" s="50"/>
      <c r="F2" s="50"/>
      <c r="G2" s="50"/>
    </row>
    <row r="3" spans="1:14" x14ac:dyDescent="0.25">
      <c r="A3" s="5"/>
      <c r="B3" s="6"/>
      <c r="C3" s="6"/>
      <c r="D3" s="6"/>
      <c r="E3" s="6"/>
      <c r="F3" s="6"/>
      <c r="G3" s="6"/>
      <c r="I3" s="46" t="s">
        <v>37</v>
      </c>
      <c r="J3" s="46"/>
      <c r="K3" s="46"/>
      <c r="L3" s="31">
        <f>G12</f>
        <v>0</v>
      </c>
      <c r="M3" s="16"/>
      <c r="N3" s="16"/>
    </row>
    <row r="4" spans="1:14" ht="14.45" customHeight="1" x14ac:dyDescent="0.25">
      <c r="A4" s="49" t="s">
        <v>0</v>
      </c>
      <c r="B4" s="50"/>
      <c r="C4" s="50"/>
      <c r="D4" s="50"/>
      <c r="E4" s="50"/>
      <c r="F4" s="50"/>
      <c r="G4" s="50"/>
      <c r="I4" s="46" t="s">
        <v>38</v>
      </c>
      <c r="J4" s="46"/>
      <c r="K4" s="46"/>
      <c r="L4" s="32">
        <f>G21</f>
        <v>0</v>
      </c>
    </row>
    <row r="5" spans="1:14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</row>
    <row r="6" spans="1:14" x14ac:dyDescent="0.25">
      <c r="A6" s="43" t="s">
        <v>45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</row>
    <row r="7" spans="1:14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</row>
    <row r="8" spans="1:14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</row>
    <row r="9" spans="1:14" x14ac:dyDescent="0.25">
      <c r="A9" s="8" t="s">
        <v>1</v>
      </c>
      <c r="B9" s="8"/>
      <c r="C9" s="8"/>
      <c r="D9" s="8"/>
      <c r="E9" s="8"/>
      <c r="F9" s="8"/>
      <c r="G9" s="26" t="str">
        <f>IF(D6&lt;&gt;"","£20.00","£0.00")</f>
        <v>£0.00</v>
      </c>
      <c r="I9" s="46" t="s">
        <v>43</v>
      </c>
      <c r="J9" s="46"/>
      <c r="K9" s="46"/>
      <c r="L9" s="32">
        <f>G66</f>
        <v>0</v>
      </c>
    </row>
    <row r="10" spans="1:14" x14ac:dyDescent="0.25">
      <c r="A10" s="8" t="s">
        <v>34</v>
      </c>
      <c r="B10" s="8"/>
      <c r="C10" s="11"/>
      <c r="D10" s="12">
        <f>CEILING(D6,1000)/1000</f>
        <v>0</v>
      </c>
      <c r="E10" s="11" t="s">
        <v>5</v>
      </c>
      <c r="F10" s="13">
        <v>1.5</v>
      </c>
      <c r="G10" s="26">
        <f>SUM(D10*F10)</f>
        <v>0</v>
      </c>
      <c r="I10" s="46" t="s">
        <v>44</v>
      </c>
      <c r="J10" s="46"/>
      <c r="K10" s="46"/>
      <c r="L10" s="32">
        <f>G75</f>
        <v>0</v>
      </c>
    </row>
    <row r="11" spans="1:14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</row>
    <row r="12" spans="1:14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</row>
    <row r="13" spans="1:14" x14ac:dyDescent="0.25">
      <c r="A13" s="9"/>
      <c r="B13" s="9"/>
      <c r="C13" s="9"/>
      <c r="D13" s="9"/>
      <c r="E13" s="9"/>
      <c r="F13" s="9"/>
      <c r="G13" s="21"/>
    </row>
    <row r="14" spans="1:14" x14ac:dyDescent="0.25">
      <c r="A14" s="14"/>
      <c r="B14" s="14"/>
      <c r="C14" s="14"/>
      <c r="D14" s="14"/>
      <c r="E14" s="14"/>
      <c r="F14" s="14"/>
      <c r="G14" s="28"/>
    </row>
    <row r="15" spans="1:14" x14ac:dyDescent="0.25">
      <c r="A15" s="43" t="s">
        <v>52</v>
      </c>
      <c r="B15" s="44"/>
      <c r="C15" s="45"/>
      <c r="D15" s="17"/>
      <c r="E15" s="8"/>
      <c r="F15" s="8"/>
      <c r="G15" s="25"/>
    </row>
    <row r="16" spans="1:14" x14ac:dyDescent="0.25">
      <c r="A16" s="9"/>
      <c r="B16" s="8"/>
      <c r="C16" s="8"/>
      <c r="D16" s="10"/>
      <c r="E16" s="8"/>
      <c r="F16" s="8"/>
      <c r="G16" s="25"/>
    </row>
    <row r="17" spans="1:7" x14ac:dyDescent="0.25">
      <c r="A17" s="9" t="s">
        <v>2</v>
      </c>
      <c r="B17" s="8"/>
      <c r="C17" s="8"/>
      <c r="D17" s="8"/>
      <c r="E17" s="8"/>
      <c r="F17" s="8"/>
      <c r="G17" s="25"/>
    </row>
    <row r="18" spans="1:7" x14ac:dyDescent="0.25">
      <c r="A18" s="8" t="s">
        <v>1</v>
      </c>
      <c r="B18" s="8"/>
      <c r="C18" s="8"/>
      <c r="D18" s="8"/>
      <c r="E18" s="8"/>
      <c r="F18" s="8"/>
      <c r="G18" s="26" t="str">
        <f>IF(D15&lt;&gt;"","£20.00","£0.00")</f>
        <v>£0.00</v>
      </c>
    </row>
    <row r="19" spans="1:7" x14ac:dyDescent="0.25">
      <c r="A19" s="8" t="s">
        <v>34</v>
      </c>
      <c r="B19" s="8"/>
      <c r="C19" s="11"/>
      <c r="D19" s="12">
        <f>CEILING(D15,1000)/1000</f>
        <v>0</v>
      </c>
      <c r="E19" s="11" t="s">
        <v>5</v>
      </c>
      <c r="F19" s="13">
        <v>1.5</v>
      </c>
      <c r="G19" s="26">
        <f>SUM(D19*F19)</f>
        <v>0</v>
      </c>
    </row>
    <row r="20" spans="1:7" x14ac:dyDescent="0.25">
      <c r="A20" s="11"/>
      <c r="B20" s="11"/>
      <c r="C20" s="11"/>
      <c r="D20" s="11"/>
      <c r="E20" s="11"/>
      <c r="F20" s="11"/>
      <c r="G20" s="27"/>
    </row>
    <row r="21" spans="1:7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</row>
    <row r="22" spans="1:7" x14ac:dyDescent="0.25">
      <c r="A22" s="11"/>
      <c r="B22" s="11"/>
      <c r="C22" s="11"/>
      <c r="D22" s="11"/>
      <c r="E22" s="11"/>
      <c r="F22" s="11"/>
      <c r="G22" s="27"/>
    </row>
    <row r="23" spans="1:7" x14ac:dyDescent="0.25">
      <c r="A23" s="14"/>
      <c r="B23" s="14"/>
      <c r="C23" s="14"/>
      <c r="D23" s="14"/>
      <c r="E23" s="14"/>
      <c r="F23" s="14"/>
      <c r="G23" s="28"/>
    </row>
    <row r="24" spans="1:7" x14ac:dyDescent="0.25">
      <c r="A24" s="43" t="s">
        <v>51</v>
      </c>
      <c r="B24" s="44"/>
      <c r="C24" s="45"/>
      <c r="D24" s="17"/>
      <c r="E24" s="8"/>
      <c r="F24" s="8"/>
      <c r="G24" s="25"/>
    </row>
    <row r="25" spans="1:7" x14ac:dyDescent="0.25">
      <c r="A25" s="9"/>
      <c r="B25" s="8"/>
      <c r="C25" s="8"/>
      <c r="D25" s="10"/>
      <c r="E25" s="8"/>
      <c r="F25" s="8"/>
      <c r="G25" s="25"/>
    </row>
    <row r="26" spans="1:7" x14ac:dyDescent="0.25">
      <c r="A26" s="9" t="s">
        <v>2</v>
      </c>
      <c r="B26" s="8"/>
      <c r="C26" s="8"/>
      <c r="D26" s="8"/>
      <c r="E26" s="8"/>
      <c r="F26" s="8"/>
      <c r="G26" s="25"/>
    </row>
    <row r="27" spans="1:7" x14ac:dyDescent="0.25">
      <c r="A27" s="8" t="s">
        <v>1</v>
      </c>
      <c r="B27" s="8"/>
      <c r="C27" s="8"/>
      <c r="D27" s="8"/>
      <c r="E27" s="8"/>
      <c r="F27" s="8"/>
      <c r="G27" s="26" t="str">
        <f>IF(D24&lt;&gt;"","£20.00","£0.00")</f>
        <v>£0.00</v>
      </c>
    </row>
    <row r="28" spans="1:7" x14ac:dyDescent="0.25">
      <c r="A28" s="8" t="s">
        <v>34</v>
      </c>
      <c r="B28" s="8"/>
      <c r="C28" s="11"/>
      <c r="D28" s="12">
        <f>CEILING(D24,1000)/1000</f>
        <v>0</v>
      </c>
      <c r="E28" s="11" t="s">
        <v>5</v>
      </c>
      <c r="F28" s="13">
        <v>1.5</v>
      </c>
      <c r="G28" s="26">
        <f>SUM(D28*F28)</f>
        <v>0</v>
      </c>
    </row>
    <row r="29" spans="1:7" x14ac:dyDescent="0.25">
      <c r="A29" s="11"/>
      <c r="B29" s="11"/>
      <c r="C29" s="11"/>
      <c r="D29" s="11"/>
      <c r="E29" s="11"/>
      <c r="F29" s="11"/>
      <c r="G29" s="27"/>
    </row>
    <row r="30" spans="1:7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</row>
    <row r="31" spans="1:7" x14ac:dyDescent="0.25">
      <c r="A31" s="11"/>
      <c r="B31" s="11"/>
      <c r="C31" s="11"/>
      <c r="D31" s="11"/>
      <c r="E31" s="11"/>
      <c r="F31" s="11"/>
      <c r="G31" s="27"/>
    </row>
    <row r="32" spans="1:7" x14ac:dyDescent="0.25">
      <c r="A32" s="14"/>
      <c r="B32" s="14"/>
      <c r="C32" s="14"/>
      <c r="D32" s="14"/>
      <c r="E32" s="14"/>
      <c r="F32" s="14"/>
      <c r="G32" s="28"/>
    </row>
    <row r="33" spans="1:7" x14ac:dyDescent="0.25">
      <c r="A33" s="43" t="s">
        <v>50</v>
      </c>
      <c r="B33" s="44"/>
      <c r="C33" s="45"/>
      <c r="D33" s="17"/>
      <c r="E33" s="8"/>
      <c r="F33" s="8"/>
      <c r="G33" s="25"/>
    </row>
    <row r="34" spans="1:7" x14ac:dyDescent="0.25">
      <c r="A34" s="9"/>
      <c r="B34" s="8"/>
      <c r="C34" s="8"/>
      <c r="D34" s="10"/>
      <c r="E34" s="8"/>
      <c r="F34" s="8"/>
      <c r="G34" s="25"/>
    </row>
    <row r="35" spans="1:7" x14ac:dyDescent="0.25">
      <c r="A35" s="9" t="s">
        <v>2</v>
      </c>
      <c r="B35" s="8"/>
      <c r="C35" s="8"/>
      <c r="D35" s="8"/>
      <c r="E35" s="8"/>
      <c r="F35" s="8"/>
      <c r="G35" s="25"/>
    </row>
    <row r="36" spans="1:7" x14ac:dyDescent="0.25">
      <c r="A36" s="8" t="s">
        <v>1</v>
      </c>
      <c r="B36" s="8"/>
      <c r="C36" s="8"/>
      <c r="D36" s="8"/>
      <c r="E36" s="8"/>
      <c r="F36" s="8"/>
      <c r="G36" s="26" t="str">
        <f>IF(D33&lt;&gt;"","£20.00","£0.00")</f>
        <v>£0.00</v>
      </c>
    </row>
    <row r="37" spans="1:7" x14ac:dyDescent="0.25">
      <c r="A37" s="8" t="s">
        <v>34</v>
      </c>
      <c r="B37" s="8"/>
      <c r="C37" s="11"/>
      <c r="D37" s="12">
        <f>CEILING(D33,1000)/1000</f>
        <v>0</v>
      </c>
      <c r="E37" s="11" t="s">
        <v>5</v>
      </c>
      <c r="F37" s="13">
        <v>1.5</v>
      </c>
      <c r="G37" s="26">
        <f>SUM(D37*F37)</f>
        <v>0</v>
      </c>
    </row>
    <row r="38" spans="1:7" x14ac:dyDescent="0.25">
      <c r="A38" s="11"/>
      <c r="B38" s="11"/>
      <c r="C38" s="11"/>
      <c r="D38" s="11"/>
      <c r="E38" s="11"/>
      <c r="F38" s="11"/>
      <c r="G38" s="27"/>
    </row>
    <row r="39" spans="1:7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</row>
    <row r="41" spans="1:7" x14ac:dyDescent="0.25">
      <c r="A41" s="15"/>
      <c r="B41" s="15"/>
      <c r="C41" s="15"/>
      <c r="D41" s="15"/>
      <c r="E41" s="15"/>
      <c r="F41" s="15"/>
      <c r="G41" s="30"/>
    </row>
    <row r="42" spans="1:7" x14ac:dyDescent="0.25">
      <c r="A42" s="43" t="s">
        <v>49</v>
      </c>
      <c r="B42" s="44"/>
      <c r="C42" s="45"/>
      <c r="D42" s="17"/>
      <c r="E42" s="8"/>
      <c r="F42" s="8"/>
      <c r="G42" s="25"/>
    </row>
    <row r="43" spans="1:7" x14ac:dyDescent="0.25">
      <c r="A43" s="9"/>
      <c r="B43" s="8"/>
      <c r="C43" s="8"/>
      <c r="D43" s="10"/>
      <c r="E43" s="8"/>
      <c r="F43" s="8"/>
      <c r="G43" s="25"/>
    </row>
    <row r="44" spans="1:7" x14ac:dyDescent="0.25">
      <c r="A44" s="9" t="s">
        <v>2</v>
      </c>
      <c r="B44" s="8"/>
      <c r="C44" s="8"/>
      <c r="D44" s="8"/>
      <c r="E44" s="8"/>
      <c r="F44" s="8"/>
      <c r="G44" s="25"/>
    </row>
    <row r="45" spans="1:7" x14ac:dyDescent="0.25">
      <c r="A45" s="8" t="s">
        <v>1</v>
      </c>
      <c r="B45" s="8"/>
      <c r="C45" s="8"/>
      <c r="D45" s="8"/>
      <c r="E45" s="8"/>
      <c r="F45" s="8"/>
      <c r="G45" s="26" t="str">
        <f>IF(D42&lt;&gt;"","£20.00","£0.00")</f>
        <v>£0.00</v>
      </c>
    </row>
    <row r="46" spans="1:7" x14ac:dyDescent="0.25">
      <c r="A46" s="8" t="s">
        <v>34</v>
      </c>
      <c r="B46" s="8"/>
      <c r="C46" s="11"/>
      <c r="D46" s="12">
        <f>CEILING(D42,1000)/1000</f>
        <v>0</v>
      </c>
      <c r="E46" s="11" t="s">
        <v>5</v>
      </c>
      <c r="F46" s="13">
        <v>1.5</v>
      </c>
      <c r="G46" s="26">
        <f>SUM(D46*F46)</f>
        <v>0</v>
      </c>
    </row>
    <row r="47" spans="1:7" x14ac:dyDescent="0.25">
      <c r="A47" s="11"/>
      <c r="B47" s="11"/>
      <c r="C47" s="11"/>
      <c r="D47" s="11"/>
      <c r="E47" s="11"/>
      <c r="F47" s="11"/>
      <c r="G47" s="27"/>
    </row>
    <row r="48" spans="1:7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</row>
    <row r="50" spans="1:7" x14ac:dyDescent="0.25">
      <c r="A50" s="15"/>
      <c r="B50" s="15"/>
      <c r="C50" s="15"/>
      <c r="D50" s="15"/>
      <c r="E50" s="15"/>
      <c r="F50" s="15"/>
      <c r="G50" s="30"/>
    </row>
    <row r="51" spans="1:7" x14ac:dyDescent="0.25">
      <c r="A51" s="43" t="s">
        <v>48</v>
      </c>
      <c r="B51" s="44"/>
      <c r="C51" s="45"/>
      <c r="D51" s="17"/>
      <c r="E51" s="8"/>
      <c r="F51" s="8"/>
      <c r="G51" s="25"/>
    </row>
    <row r="52" spans="1:7" x14ac:dyDescent="0.25">
      <c r="A52" s="9"/>
      <c r="B52" s="8"/>
      <c r="C52" s="8"/>
      <c r="D52" s="10"/>
      <c r="E52" s="8"/>
      <c r="F52" s="8"/>
      <c r="G52" s="25"/>
    </row>
    <row r="53" spans="1:7" x14ac:dyDescent="0.25">
      <c r="A53" s="9" t="s">
        <v>2</v>
      </c>
      <c r="B53" s="8"/>
      <c r="C53" s="8"/>
      <c r="D53" s="8"/>
      <c r="E53" s="8"/>
      <c r="F53" s="8"/>
      <c r="G53" s="25"/>
    </row>
    <row r="54" spans="1:7" x14ac:dyDescent="0.25">
      <c r="A54" s="8" t="s">
        <v>1</v>
      </c>
      <c r="B54" s="8"/>
      <c r="C54" s="8"/>
      <c r="D54" s="8"/>
      <c r="E54" s="8"/>
      <c r="F54" s="8"/>
      <c r="G54" s="26" t="str">
        <f>IF(D51&lt;&gt;"","£20.00","£0.00")</f>
        <v>£0.00</v>
      </c>
    </row>
    <row r="55" spans="1:7" x14ac:dyDescent="0.25">
      <c r="A55" s="8" t="s">
        <v>34</v>
      </c>
      <c r="B55" s="8"/>
      <c r="C55" s="11"/>
      <c r="D55" s="12">
        <f>CEILING(D51,1000)/1000</f>
        <v>0</v>
      </c>
      <c r="E55" s="11" t="s">
        <v>5</v>
      </c>
      <c r="F55" s="13">
        <v>1.5</v>
      </c>
      <c r="G55" s="26">
        <f>SUM(D55*F55)</f>
        <v>0</v>
      </c>
    </row>
    <row r="56" spans="1:7" x14ac:dyDescent="0.25">
      <c r="A56" s="11"/>
      <c r="B56" s="11"/>
      <c r="C56" s="11"/>
      <c r="D56" s="11"/>
      <c r="E56" s="11"/>
      <c r="F56" s="11"/>
      <c r="G56" s="27"/>
    </row>
    <row r="57" spans="1:7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</row>
    <row r="59" spans="1:7" x14ac:dyDescent="0.25">
      <c r="A59" s="15"/>
      <c r="B59" s="15"/>
      <c r="C59" s="15"/>
      <c r="D59" s="15"/>
      <c r="E59" s="15"/>
      <c r="F59" s="15"/>
      <c r="G59" s="30"/>
    </row>
    <row r="60" spans="1:7" x14ac:dyDescent="0.25">
      <c r="A60" s="43" t="s">
        <v>47</v>
      </c>
      <c r="B60" s="44"/>
      <c r="C60" s="45"/>
      <c r="D60" s="17"/>
      <c r="E60" s="8"/>
      <c r="F60" s="8"/>
      <c r="G60" s="25"/>
    </row>
    <row r="61" spans="1:7" x14ac:dyDescent="0.25">
      <c r="A61" s="9"/>
      <c r="B61" s="8"/>
      <c r="C61" s="8"/>
      <c r="D61" s="10"/>
      <c r="E61" s="8"/>
      <c r="F61" s="8"/>
      <c r="G61" s="25"/>
    </row>
    <row r="62" spans="1:7" x14ac:dyDescent="0.25">
      <c r="A62" s="9" t="s">
        <v>2</v>
      </c>
      <c r="B62" s="8"/>
      <c r="C62" s="8"/>
      <c r="D62" s="8"/>
      <c r="E62" s="8"/>
      <c r="F62" s="8"/>
      <c r="G62" s="25"/>
    </row>
    <row r="63" spans="1:7" x14ac:dyDescent="0.25">
      <c r="A63" s="8" t="s">
        <v>1</v>
      </c>
      <c r="B63" s="8"/>
      <c r="C63" s="8"/>
      <c r="D63" s="8"/>
      <c r="E63" s="8"/>
      <c r="F63" s="8"/>
      <c r="G63" s="26" t="str">
        <f>IF(D60&lt;&gt;"","£20.00","£0.00")</f>
        <v>£0.00</v>
      </c>
    </row>
    <row r="64" spans="1:7" x14ac:dyDescent="0.25">
      <c r="A64" s="8" t="s">
        <v>34</v>
      </c>
      <c r="B64" s="8"/>
      <c r="C64" s="11"/>
      <c r="D64" s="12">
        <f>CEILING(D60,1000)/1000</f>
        <v>0</v>
      </c>
      <c r="E64" s="11" t="s">
        <v>5</v>
      </c>
      <c r="F64" s="13">
        <v>1.5</v>
      </c>
      <c r="G64" s="26">
        <f>SUM(D64*F64)</f>
        <v>0</v>
      </c>
    </row>
    <row r="65" spans="1:7" x14ac:dyDescent="0.25">
      <c r="A65" s="11"/>
      <c r="B65" s="11"/>
      <c r="C65" s="11"/>
      <c r="D65" s="11"/>
      <c r="E65" s="11"/>
      <c r="F65" s="11"/>
      <c r="G65" s="27"/>
    </row>
    <row r="66" spans="1:7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</row>
    <row r="68" spans="1:7" x14ac:dyDescent="0.25">
      <c r="A68" s="15"/>
      <c r="B68" s="15"/>
      <c r="C68" s="15"/>
      <c r="D68" s="15"/>
      <c r="E68" s="15"/>
      <c r="F68" s="15"/>
      <c r="G68" s="30"/>
    </row>
    <row r="69" spans="1:7" x14ac:dyDescent="0.25">
      <c r="A69" s="43" t="s">
        <v>46</v>
      </c>
      <c r="B69" s="44"/>
      <c r="C69" s="45"/>
      <c r="D69" s="17"/>
      <c r="E69" s="8"/>
      <c r="F69" s="8"/>
      <c r="G69" s="25"/>
    </row>
    <row r="70" spans="1:7" x14ac:dyDescent="0.25">
      <c r="A70" s="9"/>
      <c r="B70" s="8"/>
      <c r="C70" s="8"/>
      <c r="D70" s="10"/>
      <c r="E70" s="8"/>
      <c r="F70" s="8"/>
      <c r="G70" s="25"/>
    </row>
    <row r="71" spans="1:7" x14ac:dyDescent="0.25">
      <c r="A71" s="9" t="s">
        <v>2</v>
      </c>
      <c r="B71" s="8"/>
      <c r="C71" s="8"/>
      <c r="D71" s="8"/>
      <c r="E71" s="8"/>
      <c r="F71" s="8"/>
      <c r="G71" s="25"/>
    </row>
    <row r="72" spans="1:7" x14ac:dyDescent="0.25">
      <c r="A72" s="8" t="s">
        <v>1</v>
      </c>
      <c r="B72" s="8"/>
      <c r="C72" s="8"/>
      <c r="D72" s="8"/>
      <c r="E72" s="8"/>
      <c r="F72" s="8"/>
      <c r="G72" s="26" t="str">
        <f>IF(D69&lt;&gt;"","£20.00","£0.00")</f>
        <v>£0.00</v>
      </c>
    </row>
    <row r="73" spans="1:7" x14ac:dyDescent="0.25">
      <c r="A73" s="8" t="s">
        <v>34</v>
      </c>
      <c r="B73" s="8"/>
      <c r="C73" s="11"/>
      <c r="D73" s="12">
        <f>CEILING(D69,1000)/1000</f>
        <v>0</v>
      </c>
      <c r="E73" s="11" t="s">
        <v>5</v>
      </c>
      <c r="F73" s="13">
        <v>1.5</v>
      </c>
      <c r="G73" s="26">
        <f>SUM(D73*F73)</f>
        <v>0</v>
      </c>
    </row>
    <row r="74" spans="1:7" x14ac:dyDescent="0.25">
      <c r="A74" s="11"/>
      <c r="B74" s="11"/>
      <c r="C74" s="11"/>
      <c r="D74" s="11"/>
      <c r="E74" s="11"/>
      <c r="F74" s="11"/>
      <c r="G74" s="27"/>
    </row>
    <row r="75" spans="1:7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</row>
  </sheetData>
  <sheetProtection algorithmName="SHA-512" hashValue="p5Ykm/x9wG7ufsy6fluRf5wD0+ONw0fI8sPwJslRkGj7yhlww4s24gAxtDax3V1nmGQj24PeBEjRjITTcs3KBQ==" saltValue="dXoyAT42F7Xk/6DNFd5l+Q==" spinCount="100000" sheet="1" objects="1" scenarios="1"/>
  <mergeCells count="20">
    <mergeCell ref="I10:K10"/>
    <mergeCell ref="A1:G1"/>
    <mergeCell ref="A2:G2"/>
    <mergeCell ref="I3:K3"/>
    <mergeCell ref="A4:G4"/>
    <mergeCell ref="I4:K4"/>
    <mergeCell ref="I5:K5"/>
    <mergeCell ref="A6:C6"/>
    <mergeCell ref="I6:K6"/>
    <mergeCell ref="I7:K7"/>
    <mergeCell ref="I8:K8"/>
    <mergeCell ref="I9:K9"/>
    <mergeCell ref="A60:C60"/>
    <mergeCell ref="A69:C69"/>
    <mergeCell ref="I12:K12"/>
    <mergeCell ref="A15:C15"/>
    <mergeCell ref="A24:C24"/>
    <mergeCell ref="A33:C33"/>
    <mergeCell ref="A42:C42"/>
    <mergeCell ref="A51:C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9F2AF-A9BB-4330-9CE9-0FE73F6A915E}">
  <dimension ref="A1:M81"/>
  <sheetViews>
    <sheetView workbookViewId="0">
      <selection activeCell="G72" sqref="G72"/>
    </sheetView>
  </sheetViews>
  <sheetFormatPr defaultColWidth="9.140625" defaultRowHeight="15" x14ac:dyDescent="0.25"/>
  <cols>
    <col min="1" max="1" width="20" style="3" customWidth="1"/>
    <col min="2" max="2" width="10.5703125" style="3" customWidth="1"/>
    <col min="3" max="3" width="31.85546875" style="3" customWidth="1"/>
    <col min="4" max="6" width="9.140625" style="3"/>
    <col min="7" max="7" width="19.28515625" style="3" customWidth="1"/>
    <col min="8" max="10" width="9.140625" style="3"/>
    <col min="11" max="11" width="12.140625" style="3" customWidth="1"/>
    <col min="12" max="12" width="11.140625" style="3" bestFit="1" customWidth="1"/>
    <col min="13" max="16384" width="9.140625" style="3"/>
  </cols>
  <sheetData>
    <row r="1" spans="1:13" ht="15.75" x14ac:dyDescent="0.25">
      <c r="A1" s="47" t="s">
        <v>32</v>
      </c>
      <c r="B1" s="48"/>
      <c r="C1" s="48"/>
      <c r="D1" s="48"/>
      <c r="E1" s="48"/>
      <c r="F1" s="48"/>
      <c r="G1" s="48"/>
      <c r="L1" s="18"/>
      <c r="M1" s="18"/>
    </row>
    <row r="2" spans="1:13" ht="14.45" customHeight="1" x14ac:dyDescent="0.25">
      <c r="A2" s="49" t="s">
        <v>11</v>
      </c>
      <c r="B2" s="50"/>
      <c r="C2" s="50"/>
      <c r="D2" s="50"/>
      <c r="E2" s="50"/>
      <c r="F2" s="50"/>
      <c r="G2" s="50"/>
      <c r="L2" s="18"/>
      <c r="M2" s="18"/>
    </row>
    <row r="3" spans="1:13" x14ac:dyDescent="0.25">
      <c r="A3" s="5"/>
      <c r="B3" s="6"/>
      <c r="C3" s="6"/>
      <c r="D3" s="6"/>
      <c r="E3" s="6"/>
      <c r="F3" s="6"/>
      <c r="G3" s="6"/>
      <c r="I3" s="46" t="s">
        <v>37</v>
      </c>
      <c r="J3" s="46"/>
      <c r="K3" s="46"/>
      <c r="L3" s="31">
        <f>G12</f>
        <v>0</v>
      </c>
      <c r="M3" s="16"/>
    </row>
    <row r="4" spans="1:13" ht="14.45" customHeight="1" x14ac:dyDescent="0.25">
      <c r="A4" s="49" t="s">
        <v>7</v>
      </c>
      <c r="B4" s="50"/>
      <c r="C4" s="50"/>
      <c r="D4" s="50"/>
      <c r="E4" s="50"/>
      <c r="F4" s="50"/>
      <c r="G4" s="50"/>
      <c r="I4" s="46" t="s">
        <v>38</v>
      </c>
      <c r="J4" s="46"/>
      <c r="K4" s="46"/>
      <c r="L4" s="32">
        <f>G21</f>
        <v>0</v>
      </c>
      <c r="M4" s="18"/>
    </row>
    <row r="5" spans="1:13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  <c r="M5" s="18"/>
    </row>
    <row r="6" spans="1:13" x14ac:dyDescent="0.25">
      <c r="A6" s="43" t="s">
        <v>45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  <c r="M6" s="18"/>
    </row>
    <row r="7" spans="1:13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  <c r="M7" s="18"/>
    </row>
    <row r="8" spans="1:13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  <c r="M8" s="18"/>
    </row>
    <row r="9" spans="1:13" x14ac:dyDescent="0.25">
      <c r="A9" s="8" t="s">
        <v>1</v>
      </c>
      <c r="B9" s="8"/>
      <c r="C9" s="8"/>
      <c r="D9" s="8"/>
      <c r="E9" s="8"/>
      <c r="F9" s="8"/>
      <c r="G9" s="26" t="str">
        <f>IF(D6&lt;&gt;"","£10.00","£0.00")</f>
        <v>£0.00</v>
      </c>
      <c r="I9" s="46" t="s">
        <v>43</v>
      </c>
      <c r="J9" s="46"/>
      <c r="K9" s="46"/>
      <c r="L9" s="32">
        <f>G66</f>
        <v>0</v>
      </c>
      <c r="M9" s="18"/>
    </row>
    <row r="10" spans="1:13" x14ac:dyDescent="0.25">
      <c r="A10" s="8" t="s">
        <v>34</v>
      </c>
      <c r="B10" s="8"/>
      <c r="C10" s="11"/>
      <c r="D10" s="12">
        <f>CEILING(D6,1000)/1000</f>
        <v>0</v>
      </c>
      <c r="E10" s="11" t="s">
        <v>5</v>
      </c>
      <c r="F10" s="13">
        <v>5</v>
      </c>
      <c r="G10" s="26">
        <f>SUM(D10*F10)</f>
        <v>0</v>
      </c>
      <c r="I10" s="46" t="s">
        <v>44</v>
      </c>
      <c r="J10" s="46"/>
      <c r="K10" s="46"/>
      <c r="L10" s="32">
        <f>G75</f>
        <v>0</v>
      </c>
      <c r="M10" s="18"/>
    </row>
    <row r="11" spans="1:13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  <c r="M11" s="18"/>
    </row>
    <row r="12" spans="1:13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  <c r="M12" s="18"/>
    </row>
    <row r="13" spans="1:13" x14ac:dyDescent="0.25">
      <c r="A13" s="9"/>
      <c r="B13" s="9"/>
      <c r="C13" s="9"/>
      <c r="D13" s="9"/>
      <c r="E13" s="9"/>
      <c r="F13" s="9"/>
      <c r="G13" s="21"/>
      <c r="L13" s="18"/>
      <c r="M13" s="18"/>
    </row>
    <row r="14" spans="1:13" x14ac:dyDescent="0.25">
      <c r="A14" s="14"/>
      <c r="B14" s="14"/>
      <c r="C14" s="14"/>
      <c r="D14" s="14"/>
      <c r="E14" s="14"/>
      <c r="F14" s="14"/>
      <c r="G14" s="28"/>
      <c r="L14" s="18"/>
      <c r="M14" s="18"/>
    </row>
    <row r="15" spans="1:13" x14ac:dyDescent="0.25">
      <c r="A15" s="43" t="s">
        <v>52</v>
      </c>
      <c r="B15" s="44"/>
      <c r="C15" s="45"/>
      <c r="D15" s="17"/>
      <c r="E15" s="8"/>
      <c r="F15" s="8"/>
      <c r="G15" s="25"/>
      <c r="L15" s="18"/>
      <c r="M15" s="18"/>
    </row>
    <row r="16" spans="1:13" x14ac:dyDescent="0.25">
      <c r="A16" s="9"/>
      <c r="B16" s="8"/>
      <c r="C16" s="8"/>
      <c r="D16" s="10"/>
      <c r="E16" s="8"/>
      <c r="F16" s="8"/>
      <c r="G16" s="25"/>
      <c r="L16" s="18"/>
      <c r="M16" s="18"/>
    </row>
    <row r="17" spans="1:13" x14ac:dyDescent="0.25">
      <c r="A17" s="9" t="s">
        <v>2</v>
      </c>
      <c r="B17" s="8"/>
      <c r="C17" s="8"/>
      <c r="D17" s="8"/>
      <c r="E17" s="8"/>
      <c r="F17" s="8"/>
      <c r="G17" s="25"/>
      <c r="L17" s="18"/>
      <c r="M17" s="18"/>
    </row>
    <row r="18" spans="1:13" x14ac:dyDescent="0.25">
      <c r="A18" s="8" t="s">
        <v>1</v>
      </c>
      <c r="B18" s="8"/>
      <c r="C18" s="8"/>
      <c r="D18" s="8"/>
      <c r="E18" s="8"/>
      <c r="F18" s="8"/>
      <c r="G18" s="26" t="str">
        <f>IF(D15&lt;&gt;"","£10.00","£0.00")</f>
        <v>£0.00</v>
      </c>
      <c r="L18" s="18"/>
      <c r="M18" s="18"/>
    </row>
    <row r="19" spans="1:13" x14ac:dyDescent="0.25">
      <c r="A19" s="8" t="s">
        <v>34</v>
      </c>
      <c r="B19" s="8"/>
      <c r="C19" s="11"/>
      <c r="D19" s="12">
        <f>CEILING(D15,1000)/1000</f>
        <v>0</v>
      </c>
      <c r="E19" s="11" t="s">
        <v>5</v>
      </c>
      <c r="F19" s="13">
        <v>5</v>
      </c>
      <c r="G19" s="26">
        <f>SUM(D19*F19)</f>
        <v>0</v>
      </c>
      <c r="L19" s="18"/>
      <c r="M19" s="18"/>
    </row>
    <row r="20" spans="1:13" x14ac:dyDescent="0.25">
      <c r="A20" s="11"/>
      <c r="B20" s="11"/>
      <c r="C20" s="11"/>
      <c r="D20" s="11"/>
      <c r="E20" s="11"/>
      <c r="F20" s="11"/>
      <c r="G20" s="27"/>
      <c r="L20" s="18"/>
      <c r="M20" s="18"/>
    </row>
    <row r="21" spans="1:13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  <c r="L21" s="18"/>
      <c r="M21" s="18"/>
    </row>
    <row r="22" spans="1:13" x14ac:dyDescent="0.25">
      <c r="A22" s="11"/>
      <c r="B22" s="11"/>
      <c r="C22" s="11"/>
      <c r="D22" s="11"/>
      <c r="E22" s="11"/>
      <c r="F22" s="11"/>
      <c r="G22" s="27"/>
      <c r="L22" s="18"/>
      <c r="M22" s="18"/>
    </row>
    <row r="23" spans="1:13" x14ac:dyDescent="0.25">
      <c r="A23" s="14"/>
      <c r="B23" s="14"/>
      <c r="C23" s="14"/>
      <c r="D23" s="14"/>
      <c r="E23" s="14"/>
      <c r="F23" s="14"/>
      <c r="G23" s="28"/>
      <c r="L23" s="18"/>
      <c r="M23" s="18"/>
    </row>
    <row r="24" spans="1:13" x14ac:dyDescent="0.25">
      <c r="A24" s="43" t="s">
        <v>51</v>
      </c>
      <c r="B24" s="44"/>
      <c r="C24" s="45"/>
      <c r="D24" s="17"/>
      <c r="E24" s="8"/>
      <c r="F24" s="8"/>
      <c r="G24" s="25"/>
      <c r="L24" s="18"/>
      <c r="M24" s="18"/>
    </row>
    <row r="25" spans="1:13" x14ac:dyDescent="0.25">
      <c r="A25" s="9"/>
      <c r="B25" s="8"/>
      <c r="C25" s="8"/>
      <c r="D25" s="10"/>
      <c r="E25" s="8"/>
      <c r="F25" s="8"/>
      <c r="G25" s="25"/>
      <c r="L25" s="18"/>
      <c r="M25" s="18"/>
    </row>
    <row r="26" spans="1:13" x14ac:dyDescent="0.25">
      <c r="A26" s="9" t="s">
        <v>2</v>
      </c>
      <c r="B26" s="8"/>
      <c r="C26" s="8"/>
      <c r="D26" s="8"/>
      <c r="E26" s="8"/>
      <c r="F26" s="8"/>
      <c r="G26" s="25"/>
      <c r="L26" s="18"/>
      <c r="M26" s="18"/>
    </row>
    <row r="27" spans="1:13" x14ac:dyDescent="0.25">
      <c r="A27" s="8" t="s">
        <v>1</v>
      </c>
      <c r="B27" s="8"/>
      <c r="C27" s="8"/>
      <c r="D27" s="8"/>
      <c r="E27" s="8"/>
      <c r="F27" s="8"/>
      <c r="G27" s="26" t="str">
        <f>IF(D24&lt;&gt;"","£10.00","£0.00")</f>
        <v>£0.00</v>
      </c>
      <c r="L27" s="18"/>
      <c r="M27" s="18"/>
    </row>
    <row r="28" spans="1:13" x14ac:dyDescent="0.25">
      <c r="A28" s="8" t="s">
        <v>34</v>
      </c>
      <c r="B28" s="8"/>
      <c r="C28" s="11"/>
      <c r="D28" s="12">
        <f>CEILING(D24,1000)/1000</f>
        <v>0</v>
      </c>
      <c r="E28" s="11" t="s">
        <v>5</v>
      </c>
      <c r="F28" s="13">
        <v>5</v>
      </c>
      <c r="G28" s="26">
        <f>SUM(D28*F28)</f>
        <v>0</v>
      </c>
      <c r="L28" s="18"/>
      <c r="M28" s="18"/>
    </row>
    <row r="29" spans="1:13" x14ac:dyDescent="0.25">
      <c r="A29" s="11"/>
      <c r="B29" s="11"/>
      <c r="C29" s="11"/>
      <c r="D29" s="11"/>
      <c r="E29" s="11"/>
      <c r="F29" s="11"/>
      <c r="G29" s="27"/>
      <c r="L29" s="18"/>
      <c r="M29" s="18"/>
    </row>
    <row r="30" spans="1:13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  <c r="L30" s="18"/>
      <c r="M30" s="18"/>
    </row>
    <row r="31" spans="1:13" x14ac:dyDescent="0.25">
      <c r="A31" s="11"/>
      <c r="B31" s="11"/>
      <c r="C31" s="11"/>
      <c r="D31" s="11"/>
      <c r="E31" s="11"/>
      <c r="F31" s="11"/>
      <c r="G31" s="27"/>
      <c r="L31" s="18"/>
      <c r="M31" s="18"/>
    </row>
    <row r="32" spans="1:13" x14ac:dyDescent="0.25">
      <c r="A32" s="14"/>
      <c r="B32" s="14"/>
      <c r="C32" s="14"/>
      <c r="D32" s="14"/>
      <c r="E32" s="14"/>
      <c r="F32" s="14"/>
      <c r="G32" s="28"/>
      <c r="L32" s="18"/>
      <c r="M32" s="18"/>
    </row>
    <row r="33" spans="1:13" x14ac:dyDescent="0.25">
      <c r="A33" s="43" t="s">
        <v>50</v>
      </c>
      <c r="B33" s="44"/>
      <c r="C33" s="45"/>
      <c r="D33" s="17"/>
      <c r="E33" s="8"/>
      <c r="F33" s="8"/>
      <c r="G33" s="25"/>
      <c r="L33" s="18"/>
      <c r="M33" s="18"/>
    </row>
    <row r="34" spans="1:13" x14ac:dyDescent="0.25">
      <c r="A34" s="9"/>
      <c r="B34" s="8"/>
      <c r="C34" s="8"/>
      <c r="D34" s="10"/>
      <c r="E34" s="8"/>
      <c r="F34" s="8"/>
      <c r="G34" s="25"/>
      <c r="L34" s="18"/>
      <c r="M34" s="18"/>
    </row>
    <row r="35" spans="1:13" x14ac:dyDescent="0.25">
      <c r="A35" s="9" t="s">
        <v>2</v>
      </c>
      <c r="B35" s="8"/>
      <c r="C35" s="8"/>
      <c r="D35" s="8"/>
      <c r="E35" s="8"/>
      <c r="F35" s="8"/>
      <c r="G35" s="25"/>
      <c r="L35" s="18"/>
      <c r="M35" s="18"/>
    </row>
    <row r="36" spans="1:13" x14ac:dyDescent="0.25">
      <c r="A36" s="8" t="s">
        <v>1</v>
      </c>
      <c r="B36" s="8"/>
      <c r="C36" s="8"/>
      <c r="D36" s="8"/>
      <c r="E36" s="8"/>
      <c r="F36" s="8"/>
      <c r="G36" s="26" t="str">
        <f>IF(D33&lt;&gt;"","£10.00","£0.00")</f>
        <v>£0.00</v>
      </c>
      <c r="L36" s="18"/>
      <c r="M36" s="18"/>
    </row>
    <row r="37" spans="1:13" x14ac:dyDescent="0.25">
      <c r="A37" s="8" t="s">
        <v>34</v>
      </c>
      <c r="B37" s="8"/>
      <c r="C37" s="11"/>
      <c r="D37" s="12">
        <f>CEILING(D33,1000)/1000</f>
        <v>0</v>
      </c>
      <c r="E37" s="11" t="s">
        <v>5</v>
      </c>
      <c r="F37" s="13">
        <v>5</v>
      </c>
      <c r="G37" s="26">
        <f>SUM(D37*F37)</f>
        <v>0</v>
      </c>
      <c r="L37" s="18"/>
      <c r="M37" s="18"/>
    </row>
    <row r="38" spans="1:13" x14ac:dyDescent="0.25">
      <c r="A38" s="11"/>
      <c r="B38" s="11"/>
      <c r="C38" s="11"/>
      <c r="D38" s="11"/>
      <c r="E38" s="11"/>
      <c r="F38" s="11"/>
      <c r="G38" s="27"/>
      <c r="L38" s="18"/>
      <c r="M38" s="18"/>
    </row>
    <row r="39" spans="1:13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  <c r="L39" s="18"/>
      <c r="M39" s="18"/>
    </row>
    <row r="40" spans="1:13" x14ac:dyDescent="0.25">
      <c r="G40" s="29"/>
      <c r="L40" s="18"/>
      <c r="M40" s="18"/>
    </row>
    <row r="41" spans="1:13" x14ac:dyDescent="0.25">
      <c r="A41" s="15"/>
      <c r="B41" s="15"/>
      <c r="C41" s="15"/>
      <c r="D41" s="15"/>
      <c r="E41" s="15"/>
      <c r="F41" s="15"/>
      <c r="G41" s="30"/>
      <c r="L41" s="18"/>
      <c r="M41" s="18"/>
    </row>
    <row r="42" spans="1:13" x14ac:dyDescent="0.25">
      <c r="A42" s="43" t="s">
        <v>49</v>
      </c>
      <c r="B42" s="44"/>
      <c r="C42" s="45"/>
      <c r="D42" s="17"/>
      <c r="E42" s="8"/>
      <c r="F42" s="8"/>
      <c r="G42" s="25"/>
      <c r="L42" s="18"/>
      <c r="M42" s="18"/>
    </row>
    <row r="43" spans="1:13" x14ac:dyDescent="0.25">
      <c r="A43" s="9"/>
      <c r="B43" s="8"/>
      <c r="C43" s="8"/>
      <c r="D43" s="10"/>
      <c r="E43" s="8"/>
      <c r="F43" s="8"/>
      <c r="G43" s="25"/>
      <c r="L43" s="18"/>
      <c r="M43" s="18"/>
    </row>
    <row r="44" spans="1:13" x14ac:dyDescent="0.25">
      <c r="A44" s="9" t="s">
        <v>2</v>
      </c>
      <c r="B44" s="8"/>
      <c r="C44" s="8"/>
      <c r="D44" s="8"/>
      <c r="E44" s="8"/>
      <c r="F44" s="8"/>
      <c r="G44" s="25"/>
      <c r="L44" s="18"/>
      <c r="M44" s="18"/>
    </row>
    <row r="45" spans="1:13" x14ac:dyDescent="0.25">
      <c r="A45" s="8" t="s">
        <v>1</v>
      </c>
      <c r="B45" s="8"/>
      <c r="C45" s="8"/>
      <c r="D45" s="8"/>
      <c r="E45" s="8"/>
      <c r="F45" s="8"/>
      <c r="G45" s="26" t="str">
        <f>IF(D42&lt;&gt;"","£10.00","£0.00")</f>
        <v>£0.00</v>
      </c>
      <c r="L45" s="18"/>
      <c r="M45" s="18"/>
    </row>
    <row r="46" spans="1:13" x14ac:dyDescent="0.25">
      <c r="A46" s="8" t="s">
        <v>34</v>
      </c>
      <c r="B46" s="8"/>
      <c r="C46" s="11"/>
      <c r="D46" s="12">
        <f>CEILING(D42,1000)/1000</f>
        <v>0</v>
      </c>
      <c r="E46" s="11" t="s">
        <v>5</v>
      </c>
      <c r="F46" s="13">
        <v>5</v>
      </c>
      <c r="G46" s="26">
        <f>SUM(D46*F46)</f>
        <v>0</v>
      </c>
      <c r="L46" s="18"/>
      <c r="M46" s="18"/>
    </row>
    <row r="47" spans="1:13" x14ac:dyDescent="0.25">
      <c r="A47" s="11"/>
      <c r="B47" s="11"/>
      <c r="C47" s="11"/>
      <c r="D47" s="11"/>
      <c r="E47" s="11"/>
      <c r="F47" s="11"/>
      <c r="G47" s="27"/>
      <c r="L47" s="18"/>
      <c r="M47" s="18"/>
    </row>
    <row r="48" spans="1:13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  <c r="L48" s="18"/>
      <c r="M48" s="18"/>
    </row>
    <row r="49" spans="1:13" x14ac:dyDescent="0.25">
      <c r="G49" s="29"/>
      <c r="L49" s="18"/>
      <c r="M49" s="18"/>
    </row>
    <row r="50" spans="1:13" x14ac:dyDescent="0.25">
      <c r="A50" s="15"/>
      <c r="B50" s="15"/>
      <c r="C50" s="15"/>
      <c r="D50" s="15"/>
      <c r="E50" s="15"/>
      <c r="F50" s="15"/>
      <c r="G50" s="30"/>
      <c r="L50" s="18"/>
      <c r="M50" s="18"/>
    </row>
    <row r="51" spans="1:13" x14ac:dyDescent="0.25">
      <c r="A51" s="43" t="s">
        <v>48</v>
      </c>
      <c r="B51" s="44"/>
      <c r="C51" s="45"/>
      <c r="D51" s="17"/>
      <c r="E51" s="8"/>
      <c r="F51" s="8"/>
      <c r="G51" s="25"/>
      <c r="L51" s="18"/>
      <c r="M51" s="18"/>
    </row>
    <row r="52" spans="1:13" x14ac:dyDescent="0.25">
      <c r="A52" s="9"/>
      <c r="B52" s="8"/>
      <c r="C52" s="8"/>
      <c r="D52" s="10"/>
      <c r="E52" s="8"/>
      <c r="F52" s="8"/>
      <c r="G52" s="25"/>
      <c r="L52" s="18"/>
      <c r="M52" s="18"/>
    </row>
    <row r="53" spans="1:13" x14ac:dyDescent="0.25">
      <c r="A53" s="9" t="s">
        <v>2</v>
      </c>
      <c r="B53" s="8"/>
      <c r="C53" s="8"/>
      <c r="D53" s="8"/>
      <c r="E53" s="8"/>
      <c r="F53" s="8"/>
      <c r="G53" s="25"/>
      <c r="L53" s="18"/>
      <c r="M53" s="18"/>
    </row>
    <row r="54" spans="1:13" x14ac:dyDescent="0.25">
      <c r="A54" s="8" t="s">
        <v>1</v>
      </c>
      <c r="B54" s="8"/>
      <c r="C54" s="8"/>
      <c r="D54" s="8"/>
      <c r="E54" s="8"/>
      <c r="F54" s="8"/>
      <c r="G54" s="26" t="str">
        <f>IF(D51&lt;&gt;"","£10.00","£0.00")</f>
        <v>£0.00</v>
      </c>
      <c r="L54" s="18"/>
      <c r="M54" s="18"/>
    </row>
    <row r="55" spans="1:13" x14ac:dyDescent="0.25">
      <c r="A55" s="8" t="s">
        <v>34</v>
      </c>
      <c r="B55" s="8"/>
      <c r="C55" s="11"/>
      <c r="D55" s="12">
        <f>CEILING(D51,1000)/1000</f>
        <v>0</v>
      </c>
      <c r="E55" s="11" t="s">
        <v>5</v>
      </c>
      <c r="F55" s="13">
        <v>5</v>
      </c>
      <c r="G55" s="26">
        <f>SUM(D55*F55)</f>
        <v>0</v>
      </c>
      <c r="L55" s="18"/>
      <c r="M55" s="18"/>
    </row>
    <row r="56" spans="1:13" x14ac:dyDescent="0.25">
      <c r="A56" s="11"/>
      <c r="B56" s="11"/>
      <c r="C56" s="11"/>
      <c r="D56" s="11"/>
      <c r="E56" s="11"/>
      <c r="F56" s="11"/>
      <c r="G56" s="27"/>
      <c r="L56" s="18"/>
      <c r="M56" s="18"/>
    </row>
    <row r="57" spans="1:13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  <c r="L57" s="18"/>
      <c r="M57" s="18"/>
    </row>
    <row r="58" spans="1:13" x14ac:dyDescent="0.25">
      <c r="G58" s="29"/>
      <c r="L58" s="18"/>
      <c r="M58" s="18"/>
    </row>
    <row r="59" spans="1:13" x14ac:dyDescent="0.25">
      <c r="A59" s="15"/>
      <c r="B59" s="15"/>
      <c r="C59" s="15"/>
      <c r="D59" s="15"/>
      <c r="E59" s="15"/>
      <c r="F59" s="15"/>
      <c r="G59" s="30"/>
      <c r="L59" s="18"/>
      <c r="M59" s="18"/>
    </row>
    <row r="60" spans="1:13" x14ac:dyDescent="0.25">
      <c r="A60" s="43" t="s">
        <v>47</v>
      </c>
      <c r="B60" s="44"/>
      <c r="C60" s="45"/>
      <c r="D60" s="17"/>
      <c r="E60" s="8"/>
      <c r="F60" s="8"/>
      <c r="G60" s="25"/>
      <c r="L60" s="18"/>
      <c r="M60" s="18"/>
    </row>
    <row r="61" spans="1:13" x14ac:dyDescent="0.25">
      <c r="A61" s="9"/>
      <c r="B61" s="8"/>
      <c r="C61" s="8"/>
      <c r="D61" s="10"/>
      <c r="E61" s="8"/>
      <c r="F61" s="8"/>
      <c r="G61" s="25"/>
      <c r="L61" s="18"/>
      <c r="M61" s="18"/>
    </row>
    <row r="62" spans="1:13" x14ac:dyDescent="0.25">
      <c r="A62" s="9" t="s">
        <v>2</v>
      </c>
      <c r="B62" s="8"/>
      <c r="C62" s="8"/>
      <c r="D62" s="8"/>
      <c r="E62" s="8"/>
      <c r="F62" s="8"/>
      <c r="G62" s="25"/>
      <c r="L62" s="18"/>
      <c r="M62" s="18"/>
    </row>
    <row r="63" spans="1:13" x14ac:dyDescent="0.25">
      <c r="A63" s="8" t="s">
        <v>1</v>
      </c>
      <c r="B63" s="8"/>
      <c r="C63" s="8"/>
      <c r="D63" s="8"/>
      <c r="E63" s="8"/>
      <c r="F63" s="8"/>
      <c r="G63" s="26" t="str">
        <f>IF(D60&lt;&gt;"","£10.00","£0.00")</f>
        <v>£0.00</v>
      </c>
      <c r="L63" s="18"/>
      <c r="M63" s="18"/>
    </row>
    <row r="64" spans="1:13" x14ac:dyDescent="0.25">
      <c r="A64" s="8" t="s">
        <v>34</v>
      </c>
      <c r="B64" s="8"/>
      <c r="C64" s="11"/>
      <c r="D64" s="12">
        <f>CEILING(D60,1000)/1000</f>
        <v>0</v>
      </c>
      <c r="E64" s="11" t="s">
        <v>5</v>
      </c>
      <c r="F64" s="13">
        <v>5</v>
      </c>
      <c r="G64" s="26">
        <f>SUM(D64*F64)</f>
        <v>0</v>
      </c>
      <c r="L64" s="18"/>
      <c r="M64" s="18"/>
    </row>
    <row r="65" spans="1:13" x14ac:dyDescent="0.25">
      <c r="A65" s="11"/>
      <c r="B65" s="11"/>
      <c r="C65" s="11"/>
      <c r="D65" s="11"/>
      <c r="E65" s="11"/>
      <c r="F65" s="11"/>
      <c r="G65" s="27"/>
      <c r="L65" s="18"/>
      <c r="M65" s="18"/>
    </row>
    <row r="66" spans="1:13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  <c r="L66" s="18"/>
      <c r="M66" s="18"/>
    </row>
    <row r="67" spans="1:13" x14ac:dyDescent="0.25">
      <c r="G67" s="29"/>
      <c r="L67" s="18"/>
      <c r="M67" s="18"/>
    </row>
    <row r="68" spans="1:13" x14ac:dyDescent="0.25">
      <c r="A68" s="15"/>
      <c r="B68" s="15"/>
      <c r="C68" s="15"/>
      <c r="D68" s="15"/>
      <c r="E68" s="15"/>
      <c r="F68" s="15"/>
      <c r="G68" s="30"/>
      <c r="L68" s="18"/>
      <c r="M68" s="18"/>
    </row>
    <row r="69" spans="1:13" x14ac:dyDescent="0.25">
      <c r="A69" s="43" t="s">
        <v>46</v>
      </c>
      <c r="B69" s="44"/>
      <c r="C69" s="45"/>
      <c r="D69" s="17"/>
      <c r="E69" s="8"/>
      <c r="F69" s="8"/>
      <c r="G69" s="25"/>
      <c r="L69" s="18"/>
      <c r="M69" s="18"/>
    </row>
    <row r="70" spans="1:13" x14ac:dyDescent="0.25">
      <c r="A70" s="9"/>
      <c r="B70" s="8"/>
      <c r="C70" s="8"/>
      <c r="D70" s="10"/>
      <c r="E70" s="8"/>
      <c r="F70" s="8"/>
      <c r="G70" s="25"/>
      <c r="L70" s="18"/>
      <c r="M70" s="18"/>
    </row>
    <row r="71" spans="1:13" x14ac:dyDescent="0.25">
      <c r="A71" s="9" t="s">
        <v>2</v>
      </c>
      <c r="B71" s="8"/>
      <c r="C71" s="8"/>
      <c r="D71" s="8"/>
      <c r="E71" s="8"/>
      <c r="F71" s="8"/>
      <c r="G71" s="25"/>
      <c r="L71" s="18"/>
      <c r="M71" s="18"/>
    </row>
    <row r="72" spans="1:13" x14ac:dyDescent="0.25">
      <c r="A72" s="8" t="s">
        <v>1</v>
      </c>
      <c r="B72" s="8"/>
      <c r="C72" s="8"/>
      <c r="D72" s="8"/>
      <c r="E72" s="8"/>
      <c r="F72" s="8"/>
      <c r="G72" s="26" t="str">
        <f>IF(D69&lt;&gt;"","£10.00","£0.00")</f>
        <v>£0.00</v>
      </c>
      <c r="L72" s="18"/>
      <c r="M72" s="18"/>
    </row>
    <row r="73" spans="1:13" x14ac:dyDescent="0.25">
      <c r="A73" s="8" t="s">
        <v>34</v>
      </c>
      <c r="B73" s="8"/>
      <c r="C73" s="11"/>
      <c r="D73" s="12">
        <f>CEILING(D69,1000)/1000</f>
        <v>0</v>
      </c>
      <c r="E73" s="11" t="s">
        <v>5</v>
      </c>
      <c r="F73" s="13">
        <v>5</v>
      </c>
      <c r="G73" s="26">
        <f>SUM(D73*F73)</f>
        <v>0</v>
      </c>
      <c r="L73" s="18"/>
      <c r="M73" s="18"/>
    </row>
    <row r="74" spans="1:13" x14ac:dyDescent="0.25">
      <c r="A74" s="11"/>
      <c r="B74" s="11"/>
      <c r="C74" s="11"/>
      <c r="D74" s="11"/>
      <c r="E74" s="11"/>
      <c r="F74" s="11"/>
      <c r="G74" s="27"/>
      <c r="L74" s="18"/>
      <c r="M74" s="18"/>
    </row>
    <row r="75" spans="1:13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  <c r="L75" s="18"/>
      <c r="M75" s="18"/>
    </row>
    <row r="76" spans="1:13" x14ac:dyDescent="0.25">
      <c r="G76" s="29"/>
      <c r="L76" s="18"/>
      <c r="M76" s="18"/>
    </row>
    <row r="77" spans="1:13" x14ac:dyDescent="0.25">
      <c r="G77" s="29"/>
      <c r="L77" s="18"/>
      <c r="M77" s="18"/>
    </row>
    <row r="78" spans="1:13" x14ac:dyDescent="0.25">
      <c r="G78" s="29"/>
      <c r="L78" s="18"/>
      <c r="M78" s="18"/>
    </row>
    <row r="79" spans="1:13" x14ac:dyDescent="0.25">
      <c r="G79" s="29"/>
      <c r="L79" s="18"/>
      <c r="M79" s="18"/>
    </row>
    <row r="80" spans="1:13" x14ac:dyDescent="0.25">
      <c r="G80" s="29"/>
      <c r="L80" s="18"/>
      <c r="M80" s="18"/>
    </row>
    <row r="81" spans="7:13" x14ac:dyDescent="0.25">
      <c r="G81" s="29"/>
      <c r="L81" s="18"/>
      <c r="M81" s="18"/>
    </row>
  </sheetData>
  <sheetProtection algorithmName="SHA-512" hashValue="gvA2NP7lOkyqxBUT7ZBygIaBix9pOEUsgSymszzjMBeFffwm9yuAVJkdkh0a/L8c46ya4/TJLY10uA4lbMPvoQ==" saltValue="0uMdmjvYXoyzUtDAdVqe/A==" spinCount="100000" sheet="1" objects="1" scenarios="1"/>
  <mergeCells count="20">
    <mergeCell ref="I10:K10"/>
    <mergeCell ref="A1:G1"/>
    <mergeCell ref="A2:G2"/>
    <mergeCell ref="I3:K3"/>
    <mergeCell ref="A4:G4"/>
    <mergeCell ref="I4:K4"/>
    <mergeCell ref="I5:K5"/>
    <mergeCell ref="A6:C6"/>
    <mergeCell ref="I6:K6"/>
    <mergeCell ref="I7:K7"/>
    <mergeCell ref="I8:K8"/>
    <mergeCell ref="I9:K9"/>
    <mergeCell ref="A60:C60"/>
    <mergeCell ref="A69:C69"/>
    <mergeCell ref="I12:K12"/>
    <mergeCell ref="A15:C15"/>
    <mergeCell ref="A24:C24"/>
    <mergeCell ref="A33:C33"/>
    <mergeCell ref="A42:C42"/>
    <mergeCell ref="A51:C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F2A2A-3A63-4CA6-A129-5CDF2F952C51}">
  <dimension ref="A1:N75"/>
  <sheetViews>
    <sheetView workbookViewId="0">
      <selection activeCell="G72" sqref="G72"/>
    </sheetView>
  </sheetViews>
  <sheetFormatPr defaultColWidth="8.85546875" defaultRowHeight="15" x14ac:dyDescent="0.25"/>
  <cols>
    <col min="1" max="1" width="20" style="3" customWidth="1"/>
    <col min="2" max="2" width="10.5703125" style="3" customWidth="1"/>
    <col min="3" max="3" width="27.5703125" style="3" customWidth="1"/>
    <col min="4" max="6" width="8.85546875" style="3"/>
    <col min="7" max="7" width="18.28515625" style="29" customWidth="1"/>
    <col min="8" max="10" width="8.85546875" style="3"/>
    <col min="11" max="11" width="12.140625" style="3" customWidth="1"/>
    <col min="12" max="12" width="11.140625" style="18" bestFit="1" customWidth="1"/>
    <col min="13" max="14" width="8.85546875" style="18"/>
    <col min="15" max="16384" width="8.85546875" style="3"/>
  </cols>
  <sheetData>
    <row r="1" spans="1:14" ht="15.75" x14ac:dyDescent="0.25">
      <c r="A1" s="47" t="s">
        <v>12</v>
      </c>
      <c r="B1" s="48"/>
      <c r="C1" s="48"/>
      <c r="D1" s="48"/>
      <c r="E1" s="48"/>
      <c r="F1" s="48"/>
      <c r="G1" s="48"/>
    </row>
    <row r="2" spans="1:14" ht="14.45" customHeight="1" x14ac:dyDescent="0.25">
      <c r="A2" s="49" t="s">
        <v>16</v>
      </c>
      <c r="B2" s="50"/>
      <c r="C2" s="50"/>
      <c r="D2" s="50"/>
      <c r="E2" s="50"/>
      <c r="F2" s="50"/>
      <c r="G2" s="50"/>
    </row>
    <row r="3" spans="1:14" x14ac:dyDescent="0.25">
      <c r="A3" s="5"/>
      <c r="B3" s="6"/>
      <c r="C3" s="6"/>
      <c r="D3" s="6"/>
      <c r="E3" s="6"/>
      <c r="F3" s="6"/>
      <c r="G3" s="6"/>
      <c r="I3" s="46" t="s">
        <v>37</v>
      </c>
      <c r="J3" s="46"/>
      <c r="K3" s="46"/>
      <c r="L3" s="31">
        <f>G12</f>
        <v>0</v>
      </c>
      <c r="M3" s="16"/>
      <c r="N3" s="16"/>
    </row>
    <row r="4" spans="1:14" ht="14.45" customHeight="1" x14ac:dyDescent="0.25">
      <c r="A4" s="49" t="s">
        <v>13</v>
      </c>
      <c r="B4" s="50"/>
      <c r="C4" s="50"/>
      <c r="D4" s="50"/>
      <c r="E4" s="50"/>
      <c r="F4" s="50"/>
      <c r="G4" s="50"/>
      <c r="I4" s="46" t="s">
        <v>38</v>
      </c>
      <c r="J4" s="46"/>
      <c r="K4" s="46"/>
      <c r="L4" s="32">
        <f>G21</f>
        <v>0</v>
      </c>
    </row>
    <row r="5" spans="1:14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</row>
    <row r="6" spans="1:14" x14ac:dyDescent="0.25">
      <c r="A6" s="43" t="s">
        <v>61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</row>
    <row r="7" spans="1:14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</row>
    <row r="8" spans="1:14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</row>
    <row r="9" spans="1:14" x14ac:dyDescent="0.25">
      <c r="A9" s="8" t="s">
        <v>1</v>
      </c>
      <c r="B9" s="8"/>
      <c r="C9" s="8"/>
      <c r="D9" s="8"/>
      <c r="E9" s="8"/>
      <c r="F9" s="8"/>
      <c r="G9" s="26" t="str">
        <f>IF(D6&lt;&gt;"","£20.00","£0.00")</f>
        <v>£0.00</v>
      </c>
      <c r="I9" s="46" t="s">
        <v>43</v>
      </c>
      <c r="J9" s="46"/>
      <c r="K9" s="46"/>
      <c r="L9" s="32">
        <f>G66</f>
        <v>0</v>
      </c>
    </row>
    <row r="10" spans="1:14" x14ac:dyDescent="0.25">
      <c r="A10" s="8" t="s">
        <v>35</v>
      </c>
      <c r="B10" s="8"/>
      <c r="C10" s="11"/>
      <c r="D10" s="12">
        <f>CEILING(D6,100)/100</f>
        <v>0</v>
      </c>
      <c r="E10" s="11" t="s">
        <v>5</v>
      </c>
      <c r="F10" s="13">
        <v>1.5</v>
      </c>
      <c r="G10" s="26">
        <f>SUM(D10*F10)</f>
        <v>0</v>
      </c>
      <c r="I10" s="46" t="s">
        <v>44</v>
      </c>
      <c r="J10" s="46"/>
      <c r="K10" s="46"/>
      <c r="L10" s="32">
        <f>G75</f>
        <v>0</v>
      </c>
    </row>
    <row r="11" spans="1:14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</row>
    <row r="12" spans="1:14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</row>
    <row r="13" spans="1:14" x14ac:dyDescent="0.25">
      <c r="A13" s="9"/>
      <c r="B13" s="9"/>
      <c r="C13" s="9"/>
      <c r="D13" s="9"/>
      <c r="E13" s="9"/>
      <c r="F13" s="9"/>
      <c r="G13" s="21"/>
    </row>
    <row r="14" spans="1:14" x14ac:dyDescent="0.25">
      <c r="A14" s="14"/>
      <c r="B14" s="14"/>
      <c r="C14" s="14"/>
      <c r="D14" s="14"/>
      <c r="E14" s="14"/>
      <c r="F14" s="14"/>
      <c r="G14" s="28"/>
    </row>
    <row r="15" spans="1:14" x14ac:dyDescent="0.25">
      <c r="A15" s="43" t="s">
        <v>62</v>
      </c>
      <c r="B15" s="44"/>
      <c r="C15" s="45"/>
      <c r="D15" s="17"/>
      <c r="E15" s="8"/>
      <c r="F15" s="8"/>
      <c r="G15" s="25"/>
    </row>
    <row r="16" spans="1:14" x14ac:dyDescent="0.25">
      <c r="A16" s="9"/>
      <c r="B16" s="8"/>
      <c r="C16" s="8"/>
      <c r="D16" s="10"/>
      <c r="E16" s="8"/>
      <c r="F16" s="8"/>
      <c r="G16" s="25"/>
    </row>
    <row r="17" spans="1:7" x14ac:dyDescent="0.25">
      <c r="A17" s="9" t="s">
        <v>2</v>
      </c>
      <c r="B17" s="8"/>
      <c r="C17" s="8"/>
      <c r="D17" s="8"/>
      <c r="E17" s="8"/>
      <c r="F17" s="8"/>
      <c r="G17" s="25"/>
    </row>
    <row r="18" spans="1:7" x14ac:dyDescent="0.25">
      <c r="A18" s="8" t="s">
        <v>1</v>
      </c>
      <c r="B18" s="8"/>
      <c r="C18" s="8"/>
      <c r="D18" s="8"/>
      <c r="E18" s="8"/>
      <c r="F18" s="8"/>
      <c r="G18" s="26" t="str">
        <f>IF(D15&lt;&gt;"","£20.00","£0.00")</f>
        <v>£0.00</v>
      </c>
    </row>
    <row r="19" spans="1:7" x14ac:dyDescent="0.25">
      <c r="A19" s="8" t="s">
        <v>35</v>
      </c>
      <c r="B19" s="8"/>
      <c r="C19" s="11"/>
      <c r="D19" s="12">
        <f>CEILING(D15,100)/100</f>
        <v>0</v>
      </c>
      <c r="E19" s="11" t="s">
        <v>5</v>
      </c>
      <c r="F19" s="13">
        <v>1.5</v>
      </c>
      <c r="G19" s="26">
        <f>SUM(D19*F19)</f>
        <v>0</v>
      </c>
    </row>
    <row r="20" spans="1:7" x14ac:dyDescent="0.25">
      <c r="A20" s="11"/>
      <c r="B20" s="11"/>
      <c r="C20" s="11"/>
      <c r="D20" s="11"/>
      <c r="E20" s="11"/>
      <c r="F20" s="11"/>
      <c r="G20" s="27"/>
    </row>
    <row r="21" spans="1:7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</row>
    <row r="22" spans="1:7" x14ac:dyDescent="0.25">
      <c r="A22" s="11"/>
      <c r="B22" s="11"/>
      <c r="C22" s="11"/>
      <c r="D22" s="11"/>
      <c r="E22" s="11"/>
      <c r="F22" s="11"/>
      <c r="G22" s="27"/>
    </row>
    <row r="23" spans="1:7" x14ac:dyDescent="0.25">
      <c r="A23" s="14"/>
      <c r="B23" s="14"/>
      <c r="C23" s="14"/>
      <c r="D23" s="14"/>
      <c r="E23" s="14"/>
      <c r="F23" s="14"/>
      <c r="G23" s="28"/>
    </row>
    <row r="24" spans="1:7" x14ac:dyDescent="0.25">
      <c r="A24" s="43" t="s">
        <v>63</v>
      </c>
      <c r="B24" s="44"/>
      <c r="C24" s="45"/>
      <c r="D24" s="17"/>
      <c r="E24" s="8"/>
      <c r="F24" s="8"/>
      <c r="G24" s="25"/>
    </row>
    <row r="25" spans="1:7" x14ac:dyDescent="0.25">
      <c r="A25" s="9"/>
      <c r="B25" s="8"/>
      <c r="C25" s="8"/>
      <c r="D25" s="10"/>
      <c r="E25" s="8"/>
      <c r="F25" s="8"/>
      <c r="G25" s="25"/>
    </row>
    <row r="26" spans="1:7" x14ac:dyDescent="0.25">
      <c r="A26" s="9" t="s">
        <v>2</v>
      </c>
      <c r="B26" s="8"/>
      <c r="C26" s="8"/>
      <c r="D26" s="8"/>
      <c r="E26" s="8"/>
      <c r="F26" s="8"/>
      <c r="G26" s="25"/>
    </row>
    <row r="27" spans="1:7" x14ac:dyDescent="0.25">
      <c r="A27" s="8" t="s">
        <v>1</v>
      </c>
      <c r="B27" s="8"/>
      <c r="C27" s="8"/>
      <c r="D27" s="8"/>
      <c r="E27" s="8"/>
      <c r="F27" s="8"/>
      <c r="G27" s="26" t="str">
        <f>IF(D24&lt;&gt;"","£20.00","£0.00")</f>
        <v>£0.00</v>
      </c>
    </row>
    <row r="28" spans="1:7" x14ac:dyDescent="0.25">
      <c r="A28" s="8" t="s">
        <v>35</v>
      </c>
      <c r="B28" s="8"/>
      <c r="C28" s="11"/>
      <c r="D28" s="12">
        <f>CEILING(D24,100)/100</f>
        <v>0</v>
      </c>
      <c r="E28" s="11" t="s">
        <v>5</v>
      </c>
      <c r="F28" s="13">
        <v>1.5</v>
      </c>
      <c r="G28" s="26">
        <f>SUM(D28*F28)</f>
        <v>0</v>
      </c>
    </row>
    <row r="29" spans="1:7" x14ac:dyDescent="0.25">
      <c r="A29" s="11"/>
      <c r="B29" s="11"/>
      <c r="C29" s="11"/>
      <c r="D29" s="11"/>
      <c r="E29" s="11"/>
      <c r="F29" s="11"/>
      <c r="G29" s="27"/>
    </row>
    <row r="30" spans="1:7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</row>
    <row r="31" spans="1:7" x14ac:dyDescent="0.25">
      <c r="A31" s="11"/>
      <c r="B31" s="11"/>
      <c r="C31" s="11"/>
      <c r="D31" s="11"/>
      <c r="E31" s="11"/>
      <c r="F31" s="11"/>
      <c r="G31" s="27"/>
    </row>
    <row r="32" spans="1:7" x14ac:dyDescent="0.25">
      <c r="A32" s="14"/>
      <c r="B32" s="14"/>
      <c r="C32" s="14"/>
      <c r="D32" s="14"/>
      <c r="E32" s="14"/>
      <c r="F32" s="14"/>
      <c r="G32" s="28"/>
    </row>
    <row r="33" spans="1:7" x14ac:dyDescent="0.25">
      <c r="A33" s="43" t="s">
        <v>64</v>
      </c>
      <c r="B33" s="44"/>
      <c r="C33" s="45"/>
      <c r="D33" s="17"/>
      <c r="E33" s="8"/>
      <c r="F33" s="8"/>
      <c r="G33" s="25"/>
    </row>
    <row r="34" spans="1:7" x14ac:dyDescent="0.25">
      <c r="A34" s="9"/>
      <c r="B34" s="8"/>
      <c r="C34" s="8"/>
      <c r="D34" s="10"/>
      <c r="E34" s="8"/>
      <c r="F34" s="8"/>
      <c r="G34" s="25"/>
    </row>
    <row r="35" spans="1:7" x14ac:dyDescent="0.25">
      <c r="A35" s="9" t="s">
        <v>2</v>
      </c>
      <c r="B35" s="8"/>
      <c r="C35" s="8"/>
      <c r="D35" s="8"/>
      <c r="E35" s="8"/>
      <c r="F35" s="8"/>
      <c r="G35" s="25"/>
    </row>
    <row r="36" spans="1:7" x14ac:dyDescent="0.25">
      <c r="A36" s="8" t="s">
        <v>1</v>
      </c>
      <c r="B36" s="8"/>
      <c r="C36" s="8"/>
      <c r="D36" s="8"/>
      <c r="E36" s="8"/>
      <c r="F36" s="8"/>
      <c r="G36" s="26" t="str">
        <f>IF(D33&lt;&gt;"","£20.00","£0.00")</f>
        <v>£0.00</v>
      </c>
    </row>
    <row r="37" spans="1:7" x14ac:dyDescent="0.25">
      <c r="A37" s="8" t="s">
        <v>35</v>
      </c>
      <c r="B37" s="8"/>
      <c r="C37" s="11"/>
      <c r="D37" s="12">
        <f>CEILING(D33,100)/100</f>
        <v>0</v>
      </c>
      <c r="E37" s="11" t="s">
        <v>5</v>
      </c>
      <c r="F37" s="13">
        <v>1.5</v>
      </c>
      <c r="G37" s="26">
        <f>SUM(D37*F37)</f>
        <v>0</v>
      </c>
    </row>
    <row r="38" spans="1:7" x14ac:dyDescent="0.25">
      <c r="A38" s="11"/>
      <c r="B38" s="11"/>
      <c r="C38" s="11"/>
      <c r="D38" s="11"/>
      <c r="E38" s="11"/>
      <c r="F38" s="11"/>
      <c r="G38" s="27"/>
    </row>
    <row r="39" spans="1:7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</row>
    <row r="41" spans="1:7" x14ac:dyDescent="0.25">
      <c r="A41" s="15"/>
      <c r="B41" s="15"/>
      <c r="C41" s="15"/>
      <c r="D41" s="15"/>
      <c r="E41" s="15"/>
      <c r="F41" s="15"/>
      <c r="G41" s="30"/>
    </row>
    <row r="42" spans="1:7" x14ac:dyDescent="0.25">
      <c r="A42" s="43" t="s">
        <v>65</v>
      </c>
      <c r="B42" s="44"/>
      <c r="C42" s="45"/>
      <c r="D42" s="17"/>
      <c r="E42" s="8"/>
      <c r="F42" s="8"/>
      <c r="G42" s="25"/>
    </row>
    <row r="43" spans="1:7" x14ac:dyDescent="0.25">
      <c r="A43" s="9"/>
      <c r="B43" s="8"/>
      <c r="C43" s="8"/>
      <c r="D43" s="10"/>
      <c r="E43" s="8"/>
      <c r="F43" s="8"/>
      <c r="G43" s="25"/>
    </row>
    <row r="44" spans="1:7" x14ac:dyDescent="0.25">
      <c r="A44" s="9" t="s">
        <v>2</v>
      </c>
      <c r="B44" s="8"/>
      <c r="C44" s="8"/>
      <c r="D44" s="8"/>
      <c r="E44" s="8"/>
      <c r="F44" s="8"/>
      <c r="G44" s="25"/>
    </row>
    <row r="45" spans="1:7" x14ac:dyDescent="0.25">
      <c r="A45" s="8" t="s">
        <v>1</v>
      </c>
      <c r="B45" s="8"/>
      <c r="C45" s="8"/>
      <c r="D45" s="8"/>
      <c r="E45" s="8"/>
      <c r="F45" s="8"/>
      <c r="G45" s="26" t="str">
        <f>IF(D42&lt;&gt;"","£20.00","£0.00")</f>
        <v>£0.00</v>
      </c>
    </row>
    <row r="46" spans="1:7" x14ac:dyDescent="0.25">
      <c r="A46" s="8" t="s">
        <v>35</v>
      </c>
      <c r="B46" s="8"/>
      <c r="C46" s="11"/>
      <c r="D46" s="12">
        <f>CEILING(D42,100)/100</f>
        <v>0</v>
      </c>
      <c r="E46" s="11" t="s">
        <v>5</v>
      </c>
      <c r="F46" s="13">
        <v>1.5</v>
      </c>
      <c r="G46" s="26">
        <f>SUM(D46*F46)</f>
        <v>0</v>
      </c>
    </row>
    <row r="47" spans="1:7" x14ac:dyDescent="0.25">
      <c r="A47" s="11"/>
      <c r="B47" s="11"/>
      <c r="C47" s="11"/>
      <c r="D47" s="11"/>
      <c r="E47" s="11"/>
      <c r="F47" s="11"/>
      <c r="G47" s="27"/>
    </row>
    <row r="48" spans="1:7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</row>
    <row r="50" spans="1:7" x14ac:dyDescent="0.25">
      <c r="A50" s="15"/>
      <c r="B50" s="15"/>
      <c r="C50" s="15"/>
      <c r="D50" s="15"/>
      <c r="E50" s="15"/>
      <c r="F50" s="15"/>
      <c r="G50" s="30"/>
    </row>
    <row r="51" spans="1:7" x14ac:dyDescent="0.25">
      <c r="A51" s="43" t="s">
        <v>66</v>
      </c>
      <c r="B51" s="44"/>
      <c r="C51" s="45"/>
      <c r="D51" s="17"/>
      <c r="E51" s="8"/>
      <c r="F51" s="8"/>
      <c r="G51" s="25"/>
    </row>
    <row r="52" spans="1:7" x14ac:dyDescent="0.25">
      <c r="A52" s="9"/>
      <c r="B52" s="8"/>
      <c r="C52" s="8"/>
      <c r="D52" s="10"/>
      <c r="E52" s="8"/>
      <c r="F52" s="8"/>
      <c r="G52" s="25"/>
    </row>
    <row r="53" spans="1:7" x14ac:dyDescent="0.25">
      <c r="A53" s="9" t="s">
        <v>2</v>
      </c>
      <c r="B53" s="8"/>
      <c r="C53" s="8"/>
      <c r="D53" s="8"/>
      <c r="E53" s="8"/>
      <c r="F53" s="8"/>
      <c r="G53" s="25"/>
    </row>
    <row r="54" spans="1:7" x14ac:dyDescent="0.25">
      <c r="A54" s="8" t="s">
        <v>1</v>
      </c>
      <c r="B54" s="8"/>
      <c r="C54" s="8"/>
      <c r="D54" s="8"/>
      <c r="E54" s="8"/>
      <c r="F54" s="8"/>
      <c r="G54" s="26" t="str">
        <f>IF(D51&lt;&gt;"","£20.00","£0.00")</f>
        <v>£0.00</v>
      </c>
    </row>
    <row r="55" spans="1:7" x14ac:dyDescent="0.25">
      <c r="A55" s="8" t="s">
        <v>35</v>
      </c>
      <c r="B55" s="8"/>
      <c r="C55" s="11"/>
      <c r="D55" s="12">
        <f>CEILING(D51,100)/100</f>
        <v>0</v>
      </c>
      <c r="E55" s="11" t="s">
        <v>5</v>
      </c>
      <c r="F55" s="13">
        <v>1.5</v>
      </c>
      <c r="G55" s="26">
        <f>SUM(D55*F55)</f>
        <v>0</v>
      </c>
    </row>
    <row r="56" spans="1:7" x14ac:dyDescent="0.25">
      <c r="A56" s="11"/>
      <c r="B56" s="11"/>
      <c r="C56" s="11"/>
      <c r="D56" s="11"/>
      <c r="E56" s="11"/>
      <c r="F56" s="11"/>
      <c r="G56" s="27"/>
    </row>
    <row r="57" spans="1:7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</row>
    <row r="59" spans="1:7" x14ac:dyDescent="0.25">
      <c r="A59" s="15"/>
      <c r="B59" s="15"/>
      <c r="C59" s="15"/>
      <c r="D59" s="15"/>
      <c r="E59" s="15"/>
      <c r="F59" s="15"/>
      <c r="G59" s="30"/>
    </row>
    <row r="60" spans="1:7" x14ac:dyDescent="0.25">
      <c r="A60" s="43" t="s">
        <v>67</v>
      </c>
      <c r="B60" s="44"/>
      <c r="C60" s="45"/>
      <c r="D60" s="17"/>
      <c r="E60" s="8"/>
      <c r="F60" s="8"/>
      <c r="G60" s="25"/>
    </row>
    <row r="61" spans="1:7" x14ac:dyDescent="0.25">
      <c r="A61" s="9"/>
      <c r="B61" s="8"/>
      <c r="C61" s="8"/>
      <c r="D61" s="10"/>
      <c r="E61" s="8"/>
      <c r="F61" s="8"/>
      <c r="G61" s="25"/>
    </row>
    <row r="62" spans="1:7" x14ac:dyDescent="0.25">
      <c r="A62" s="9" t="s">
        <v>2</v>
      </c>
      <c r="B62" s="8"/>
      <c r="C62" s="8"/>
      <c r="D62" s="8"/>
      <c r="E62" s="8"/>
      <c r="F62" s="8"/>
      <c r="G62" s="25"/>
    </row>
    <row r="63" spans="1:7" x14ac:dyDescent="0.25">
      <c r="A63" s="8" t="s">
        <v>1</v>
      </c>
      <c r="B63" s="8"/>
      <c r="C63" s="8"/>
      <c r="D63" s="8"/>
      <c r="E63" s="8"/>
      <c r="F63" s="8"/>
      <c r="G63" s="26" t="str">
        <f>IF(D60&lt;&gt;"","£20.00","£0.00")</f>
        <v>£0.00</v>
      </c>
    </row>
    <row r="64" spans="1:7" x14ac:dyDescent="0.25">
      <c r="A64" s="8" t="s">
        <v>35</v>
      </c>
      <c r="B64" s="8"/>
      <c r="C64" s="11"/>
      <c r="D64" s="12">
        <f>CEILING(D60,100)/100</f>
        <v>0</v>
      </c>
      <c r="E64" s="11" t="s">
        <v>5</v>
      </c>
      <c r="F64" s="13">
        <v>1.5</v>
      </c>
      <c r="G64" s="26">
        <f>SUM(D64*F64)</f>
        <v>0</v>
      </c>
    </row>
    <row r="65" spans="1:7" x14ac:dyDescent="0.25">
      <c r="A65" s="11"/>
      <c r="B65" s="11"/>
      <c r="C65" s="11"/>
      <c r="D65" s="11"/>
      <c r="E65" s="11"/>
      <c r="F65" s="11"/>
      <c r="G65" s="27"/>
    </row>
    <row r="66" spans="1:7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</row>
    <row r="68" spans="1:7" x14ac:dyDescent="0.25">
      <c r="A68" s="15"/>
      <c r="B68" s="15"/>
      <c r="C68" s="15"/>
      <c r="D68" s="15"/>
      <c r="E68" s="15"/>
      <c r="F68" s="15"/>
      <c r="G68" s="30"/>
    </row>
    <row r="69" spans="1:7" x14ac:dyDescent="0.25">
      <c r="A69" s="43" t="s">
        <v>68</v>
      </c>
      <c r="B69" s="44"/>
      <c r="C69" s="45"/>
      <c r="D69" s="17"/>
      <c r="E69" s="8"/>
      <c r="F69" s="8"/>
      <c r="G69" s="25"/>
    </row>
    <row r="70" spans="1:7" x14ac:dyDescent="0.25">
      <c r="A70" s="9"/>
      <c r="B70" s="8"/>
      <c r="C70" s="8"/>
      <c r="D70" s="10"/>
      <c r="E70" s="8"/>
      <c r="F70" s="8"/>
      <c r="G70" s="25"/>
    </row>
    <row r="71" spans="1:7" x14ac:dyDescent="0.25">
      <c r="A71" s="9" t="s">
        <v>2</v>
      </c>
      <c r="B71" s="8"/>
      <c r="C71" s="8"/>
      <c r="D71" s="8"/>
      <c r="E71" s="8"/>
      <c r="F71" s="8"/>
      <c r="G71" s="25"/>
    </row>
    <row r="72" spans="1:7" x14ac:dyDescent="0.25">
      <c r="A72" s="8" t="s">
        <v>1</v>
      </c>
      <c r="B72" s="8"/>
      <c r="C72" s="8"/>
      <c r="D72" s="8"/>
      <c r="E72" s="8"/>
      <c r="F72" s="8"/>
      <c r="G72" s="26" t="str">
        <f>IF(D69&lt;&gt;"","£20.00","£0.00")</f>
        <v>£0.00</v>
      </c>
    </row>
    <row r="73" spans="1:7" x14ac:dyDescent="0.25">
      <c r="A73" s="8" t="s">
        <v>35</v>
      </c>
      <c r="B73" s="8"/>
      <c r="C73" s="11"/>
      <c r="D73" s="12">
        <f>CEILING(D69,100)/100</f>
        <v>0</v>
      </c>
      <c r="E73" s="11" t="s">
        <v>5</v>
      </c>
      <c r="F73" s="13">
        <v>1.5</v>
      </c>
      <c r="G73" s="26">
        <f>SUM(D73*F73)</f>
        <v>0</v>
      </c>
    </row>
    <row r="74" spans="1:7" x14ac:dyDescent="0.25">
      <c r="A74" s="11"/>
      <c r="B74" s="11"/>
      <c r="C74" s="11"/>
      <c r="D74" s="11"/>
      <c r="E74" s="11"/>
      <c r="F74" s="11"/>
      <c r="G74" s="27"/>
    </row>
    <row r="75" spans="1:7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</row>
  </sheetData>
  <sheetProtection algorithmName="SHA-512" hashValue="3xp7zkH3SNnD384TdKcTFNPAPcieTM8aI4+bYChFnRDGM7zKMfdVT4c1ugGoDkmXis3TinWYQ+gzsAu2mDWDAQ==" saltValue="MQudYBwECBV8ht9c3+5VgQ==" spinCount="100000" sheet="1" objects="1" scenarios="1"/>
  <mergeCells count="20">
    <mergeCell ref="A60:C60"/>
    <mergeCell ref="A69:C69"/>
    <mergeCell ref="I12:K12"/>
    <mergeCell ref="A15:C15"/>
    <mergeCell ref="A24:C24"/>
    <mergeCell ref="A33:C33"/>
    <mergeCell ref="A42:C42"/>
    <mergeCell ref="A51:C51"/>
    <mergeCell ref="I10:K10"/>
    <mergeCell ref="A1:G1"/>
    <mergeCell ref="A2:G2"/>
    <mergeCell ref="I3:K3"/>
    <mergeCell ref="A4:G4"/>
    <mergeCell ref="I4:K4"/>
    <mergeCell ref="I5:K5"/>
    <mergeCell ref="A6:C6"/>
    <mergeCell ref="I6:K6"/>
    <mergeCell ref="I7:K7"/>
    <mergeCell ref="I8:K8"/>
    <mergeCell ref="I9:K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3600-85B8-498E-8F0B-6C5236D1E303}">
  <dimension ref="A1:M81"/>
  <sheetViews>
    <sheetView workbookViewId="0">
      <selection activeCell="G72" sqref="G72"/>
    </sheetView>
  </sheetViews>
  <sheetFormatPr defaultColWidth="9.140625" defaultRowHeight="15" x14ac:dyDescent="0.25"/>
  <cols>
    <col min="1" max="1" width="20" style="3" customWidth="1"/>
    <col min="2" max="2" width="10.5703125" style="3" customWidth="1"/>
    <col min="3" max="3" width="31.85546875" style="3" customWidth="1"/>
    <col min="4" max="6" width="9.140625" style="3"/>
    <col min="7" max="7" width="18.5703125" style="3" customWidth="1"/>
    <col min="8" max="10" width="9.140625" style="3"/>
    <col min="11" max="11" width="12.140625" style="3" customWidth="1"/>
    <col min="12" max="12" width="11.140625" style="3" bestFit="1" customWidth="1"/>
    <col min="13" max="16384" width="9.140625" style="3"/>
  </cols>
  <sheetData>
    <row r="1" spans="1:13" ht="15.75" x14ac:dyDescent="0.25">
      <c r="A1" s="47" t="s">
        <v>14</v>
      </c>
      <c r="B1" s="48"/>
      <c r="C1" s="48"/>
      <c r="D1" s="48"/>
      <c r="E1" s="48"/>
      <c r="F1" s="48"/>
      <c r="G1" s="48"/>
      <c r="L1" s="18"/>
      <c r="M1" s="18"/>
    </row>
    <row r="2" spans="1:13" ht="14.45" customHeight="1" x14ac:dyDescent="0.25">
      <c r="A2" s="49" t="s">
        <v>15</v>
      </c>
      <c r="B2" s="50"/>
      <c r="C2" s="50"/>
      <c r="D2" s="50"/>
      <c r="E2" s="50"/>
      <c r="F2" s="50"/>
      <c r="G2" s="50"/>
      <c r="L2" s="18"/>
      <c r="M2" s="18"/>
    </row>
    <row r="3" spans="1:13" x14ac:dyDescent="0.25">
      <c r="A3" s="5"/>
      <c r="B3" s="6"/>
      <c r="C3" s="6"/>
      <c r="D3" s="6"/>
      <c r="E3" s="6"/>
      <c r="F3" s="6"/>
      <c r="G3" s="6"/>
      <c r="I3" s="46" t="s">
        <v>37</v>
      </c>
      <c r="J3" s="46"/>
      <c r="K3" s="46"/>
      <c r="L3" s="31">
        <f>G12</f>
        <v>0</v>
      </c>
      <c r="M3" s="16"/>
    </row>
    <row r="4" spans="1:13" ht="14.45" customHeight="1" x14ac:dyDescent="0.25">
      <c r="A4" s="49" t="s">
        <v>17</v>
      </c>
      <c r="B4" s="50"/>
      <c r="C4" s="50"/>
      <c r="D4" s="50"/>
      <c r="E4" s="50"/>
      <c r="F4" s="50"/>
      <c r="G4" s="50"/>
      <c r="I4" s="46" t="s">
        <v>38</v>
      </c>
      <c r="J4" s="46"/>
      <c r="K4" s="46"/>
      <c r="L4" s="32">
        <f>G21</f>
        <v>0</v>
      </c>
      <c r="M4" s="18"/>
    </row>
    <row r="5" spans="1:13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  <c r="M5" s="18"/>
    </row>
    <row r="6" spans="1:13" x14ac:dyDescent="0.25">
      <c r="A6" s="43" t="s">
        <v>61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  <c r="M6" s="18"/>
    </row>
    <row r="7" spans="1:13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  <c r="M7" s="18"/>
    </row>
    <row r="8" spans="1:13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  <c r="M8" s="18"/>
    </row>
    <row r="9" spans="1:13" x14ac:dyDescent="0.25">
      <c r="A9" s="8" t="s">
        <v>1</v>
      </c>
      <c r="B9" s="8"/>
      <c r="C9" s="8"/>
      <c r="D9" s="8"/>
      <c r="E9" s="8"/>
      <c r="F9" s="8"/>
      <c r="G9" s="26" t="str">
        <f>IF(D6&lt;&gt;"","£10.00","£0.00")</f>
        <v>£0.00</v>
      </c>
      <c r="I9" s="46" t="s">
        <v>43</v>
      </c>
      <c r="J9" s="46"/>
      <c r="K9" s="46"/>
      <c r="L9" s="32">
        <f>G66</f>
        <v>0</v>
      </c>
      <c r="M9" s="18"/>
    </row>
    <row r="10" spans="1:13" x14ac:dyDescent="0.25">
      <c r="A10" s="8" t="s">
        <v>35</v>
      </c>
      <c r="B10" s="8"/>
      <c r="C10" s="11"/>
      <c r="D10" s="12">
        <f>CEILING(D6,100)/100</f>
        <v>0</v>
      </c>
      <c r="E10" s="11" t="s">
        <v>5</v>
      </c>
      <c r="F10" s="13">
        <v>5</v>
      </c>
      <c r="G10" s="26">
        <f>SUM(D10*F10)</f>
        <v>0</v>
      </c>
      <c r="I10" s="46" t="s">
        <v>44</v>
      </c>
      <c r="J10" s="46"/>
      <c r="K10" s="46"/>
      <c r="L10" s="32">
        <f>G75</f>
        <v>0</v>
      </c>
      <c r="M10" s="18"/>
    </row>
    <row r="11" spans="1:13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  <c r="M11" s="18"/>
    </row>
    <row r="12" spans="1:13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  <c r="M12" s="18"/>
    </row>
    <row r="13" spans="1:13" x14ac:dyDescent="0.25">
      <c r="A13" s="9"/>
      <c r="B13" s="9"/>
      <c r="C13" s="9"/>
      <c r="D13" s="9"/>
      <c r="E13" s="9"/>
      <c r="F13" s="9"/>
      <c r="G13" s="21"/>
      <c r="L13" s="18"/>
      <c r="M13" s="18"/>
    </row>
    <row r="14" spans="1:13" x14ac:dyDescent="0.25">
      <c r="A14" s="14"/>
      <c r="B14" s="14"/>
      <c r="C14" s="14"/>
      <c r="D14" s="14"/>
      <c r="E14" s="14"/>
      <c r="F14" s="14"/>
      <c r="G14" s="28"/>
      <c r="L14" s="18"/>
      <c r="M14" s="18"/>
    </row>
    <row r="15" spans="1:13" x14ac:dyDescent="0.25">
      <c r="A15" s="43" t="s">
        <v>62</v>
      </c>
      <c r="B15" s="44"/>
      <c r="C15" s="45"/>
      <c r="D15" s="17"/>
      <c r="E15" s="8"/>
      <c r="F15" s="8"/>
      <c r="G15" s="25"/>
      <c r="L15" s="18"/>
      <c r="M15" s="18"/>
    </row>
    <row r="16" spans="1:13" x14ac:dyDescent="0.25">
      <c r="A16" s="9"/>
      <c r="B16" s="8"/>
      <c r="C16" s="8"/>
      <c r="D16" s="10"/>
      <c r="E16" s="8"/>
      <c r="F16" s="8"/>
      <c r="G16" s="25"/>
      <c r="L16" s="18"/>
      <c r="M16" s="18"/>
    </row>
    <row r="17" spans="1:13" x14ac:dyDescent="0.25">
      <c r="A17" s="9" t="s">
        <v>2</v>
      </c>
      <c r="B17" s="8"/>
      <c r="C17" s="8"/>
      <c r="D17" s="8"/>
      <c r="E17" s="8"/>
      <c r="F17" s="8"/>
      <c r="G17" s="25"/>
      <c r="L17" s="18"/>
      <c r="M17" s="18"/>
    </row>
    <row r="18" spans="1:13" x14ac:dyDescent="0.25">
      <c r="A18" s="8" t="s">
        <v>1</v>
      </c>
      <c r="B18" s="8"/>
      <c r="C18" s="8"/>
      <c r="D18" s="8"/>
      <c r="E18" s="8"/>
      <c r="F18" s="8"/>
      <c r="G18" s="26" t="str">
        <f>IF(D15&lt;&gt;"","£10.00","£0.00")</f>
        <v>£0.00</v>
      </c>
      <c r="L18" s="18"/>
      <c r="M18" s="18"/>
    </row>
    <row r="19" spans="1:13" x14ac:dyDescent="0.25">
      <c r="A19" s="8" t="s">
        <v>35</v>
      </c>
      <c r="B19" s="8"/>
      <c r="C19" s="11"/>
      <c r="D19" s="12">
        <f>CEILING(D15,100)/100</f>
        <v>0</v>
      </c>
      <c r="E19" s="11" t="s">
        <v>5</v>
      </c>
      <c r="F19" s="13">
        <v>5</v>
      </c>
      <c r="G19" s="26">
        <f>SUM(D19*F19)</f>
        <v>0</v>
      </c>
      <c r="L19" s="18"/>
      <c r="M19" s="18"/>
    </row>
    <row r="20" spans="1:13" x14ac:dyDescent="0.25">
      <c r="A20" s="11"/>
      <c r="B20" s="11"/>
      <c r="C20" s="11"/>
      <c r="D20" s="11"/>
      <c r="E20" s="11"/>
      <c r="F20" s="11"/>
      <c r="G20" s="27"/>
      <c r="L20" s="18"/>
      <c r="M20" s="18"/>
    </row>
    <row r="21" spans="1:13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  <c r="L21" s="18"/>
      <c r="M21" s="18"/>
    </row>
    <row r="22" spans="1:13" x14ac:dyDescent="0.25">
      <c r="A22" s="11"/>
      <c r="B22" s="11"/>
      <c r="C22" s="11"/>
      <c r="D22" s="11"/>
      <c r="E22" s="11"/>
      <c r="F22" s="11"/>
      <c r="G22" s="27"/>
      <c r="L22" s="18"/>
      <c r="M22" s="18"/>
    </row>
    <row r="23" spans="1:13" x14ac:dyDescent="0.25">
      <c r="A23" s="14"/>
      <c r="B23" s="14"/>
      <c r="C23" s="14"/>
      <c r="D23" s="14"/>
      <c r="E23" s="14"/>
      <c r="F23" s="14"/>
      <c r="G23" s="28"/>
      <c r="L23" s="18"/>
      <c r="M23" s="18"/>
    </row>
    <row r="24" spans="1:13" x14ac:dyDescent="0.25">
      <c r="A24" s="43" t="s">
        <v>63</v>
      </c>
      <c r="B24" s="44"/>
      <c r="C24" s="45"/>
      <c r="D24" s="17"/>
      <c r="E24" s="8"/>
      <c r="F24" s="8"/>
      <c r="G24" s="25"/>
      <c r="L24" s="18"/>
      <c r="M24" s="18"/>
    </row>
    <row r="25" spans="1:13" x14ac:dyDescent="0.25">
      <c r="A25" s="9"/>
      <c r="B25" s="8"/>
      <c r="C25" s="8"/>
      <c r="D25" s="10"/>
      <c r="E25" s="8"/>
      <c r="F25" s="8"/>
      <c r="G25" s="25"/>
      <c r="L25" s="18"/>
      <c r="M25" s="18"/>
    </row>
    <row r="26" spans="1:13" x14ac:dyDescent="0.25">
      <c r="A26" s="9" t="s">
        <v>2</v>
      </c>
      <c r="B26" s="8"/>
      <c r="C26" s="8"/>
      <c r="D26" s="8"/>
      <c r="E26" s="8"/>
      <c r="F26" s="8"/>
      <c r="G26" s="25"/>
      <c r="L26" s="18"/>
      <c r="M26" s="18"/>
    </row>
    <row r="27" spans="1:13" x14ac:dyDescent="0.25">
      <c r="A27" s="8" t="s">
        <v>1</v>
      </c>
      <c r="B27" s="8"/>
      <c r="C27" s="8"/>
      <c r="D27" s="8"/>
      <c r="E27" s="8"/>
      <c r="F27" s="8"/>
      <c r="G27" s="26" t="str">
        <f>IF(D24&lt;&gt;"","£10.00","£0.00")</f>
        <v>£0.00</v>
      </c>
      <c r="L27" s="18"/>
      <c r="M27" s="18"/>
    </row>
    <row r="28" spans="1:13" x14ac:dyDescent="0.25">
      <c r="A28" s="8" t="s">
        <v>35</v>
      </c>
      <c r="B28" s="8"/>
      <c r="C28" s="11"/>
      <c r="D28" s="12">
        <f>CEILING(D24,100)/100</f>
        <v>0</v>
      </c>
      <c r="E28" s="11" t="s">
        <v>5</v>
      </c>
      <c r="F28" s="13">
        <v>5</v>
      </c>
      <c r="G28" s="26">
        <f>SUM(D28*F28)</f>
        <v>0</v>
      </c>
      <c r="L28" s="18"/>
      <c r="M28" s="18"/>
    </row>
    <row r="29" spans="1:13" x14ac:dyDescent="0.25">
      <c r="A29" s="11"/>
      <c r="B29" s="11"/>
      <c r="C29" s="11"/>
      <c r="D29" s="11"/>
      <c r="E29" s="11"/>
      <c r="F29" s="11"/>
      <c r="G29" s="27"/>
      <c r="L29" s="18"/>
      <c r="M29" s="18"/>
    </row>
    <row r="30" spans="1:13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  <c r="L30" s="18"/>
      <c r="M30" s="18"/>
    </row>
    <row r="31" spans="1:13" x14ac:dyDescent="0.25">
      <c r="A31" s="11"/>
      <c r="B31" s="11"/>
      <c r="C31" s="11"/>
      <c r="D31" s="11"/>
      <c r="E31" s="11"/>
      <c r="F31" s="11"/>
      <c r="G31" s="27"/>
      <c r="L31" s="18"/>
      <c r="M31" s="18"/>
    </row>
    <row r="32" spans="1:13" x14ac:dyDescent="0.25">
      <c r="A32" s="14"/>
      <c r="B32" s="14"/>
      <c r="C32" s="14"/>
      <c r="D32" s="14"/>
      <c r="E32" s="14"/>
      <c r="F32" s="14"/>
      <c r="G32" s="28"/>
      <c r="L32" s="18"/>
      <c r="M32" s="18"/>
    </row>
    <row r="33" spans="1:13" x14ac:dyDescent="0.25">
      <c r="A33" s="43" t="s">
        <v>64</v>
      </c>
      <c r="B33" s="44"/>
      <c r="C33" s="45"/>
      <c r="D33" s="17"/>
      <c r="E33" s="8"/>
      <c r="F33" s="8"/>
      <c r="G33" s="25"/>
      <c r="L33" s="18"/>
      <c r="M33" s="18"/>
    </row>
    <row r="34" spans="1:13" x14ac:dyDescent="0.25">
      <c r="A34" s="9"/>
      <c r="B34" s="8"/>
      <c r="C34" s="8"/>
      <c r="D34" s="10"/>
      <c r="E34" s="8"/>
      <c r="F34" s="8"/>
      <c r="G34" s="25"/>
      <c r="L34" s="18"/>
      <c r="M34" s="18"/>
    </row>
    <row r="35" spans="1:13" x14ac:dyDescent="0.25">
      <c r="A35" s="9" t="s">
        <v>2</v>
      </c>
      <c r="B35" s="8"/>
      <c r="C35" s="8"/>
      <c r="D35" s="8"/>
      <c r="E35" s="8"/>
      <c r="F35" s="8"/>
      <c r="G35" s="25"/>
      <c r="L35" s="18"/>
      <c r="M35" s="18"/>
    </row>
    <row r="36" spans="1:13" x14ac:dyDescent="0.25">
      <c r="A36" s="8" t="s">
        <v>1</v>
      </c>
      <c r="B36" s="8"/>
      <c r="C36" s="8"/>
      <c r="D36" s="8"/>
      <c r="E36" s="8"/>
      <c r="F36" s="8"/>
      <c r="G36" s="26" t="str">
        <f>IF(D33&lt;&gt;"","£10.00","£0.00")</f>
        <v>£0.00</v>
      </c>
      <c r="L36" s="18"/>
      <c r="M36" s="18"/>
    </row>
    <row r="37" spans="1:13" x14ac:dyDescent="0.25">
      <c r="A37" s="8" t="s">
        <v>35</v>
      </c>
      <c r="B37" s="8"/>
      <c r="C37" s="11"/>
      <c r="D37" s="12">
        <f>CEILING(D33,100)/100</f>
        <v>0</v>
      </c>
      <c r="E37" s="11" t="s">
        <v>5</v>
      </c>
      <c r="F37" s="13">
        <v>5</v>
      </c>
      <c r="G37" s="26">
        <f>SUM(D37*F37)</f>
        <v>0</v>
      </c>
      <c r="L37" s="18"/>
      <c r="M37" s="18"/>
    </row>
    <row r="38" spans="1:13" x14ac:dyDescent="0.25">
      <c r="A38" s="11"/>
      <c r="B38" s="11"/>
      <c r="C38" s="11"/>
      <c r="D38" s="11"/>
      <c r="E38" s="11"/>
      <c r="F38" s="11"/>
      <c r="G38" s="27"/>
      <c r="L38" s="18"/>
      <c r="M38" s="18"/>
    </row>
    <row r="39" spans="1:13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  <c r="L39" s="18"/>
      <c r="M39" s="18"/>
    </row>
    <row r="40" spans="1:13" x14ac:dyDescent="0.25">
      <c r="G40" s="29"/>
      <c r="L40" s="18"/>
      <c r="M40" s="18"/>
    </row>
    <row r="41" spans="1:13" x14ac:dyDescent="0.25">
      <c r="A41" s="15"/>
      <c r="B41" s="15"/>
      <c r="C41" s="15"/>
      <c r="D41" s="15"/>
      <c r="E41" s="15"/>
      <c r="F41" s="15"/>
      <c r="G41" s="30"/>
      <c r="L41" s="18"/>
      <c r="M41" s="18"/>
    </row>
    <row r="42" spans="1:13" x14ac:dyDescent="0.25">
      <c r="A42" s="43" t="s">
        <v>65</v>
      </c>
      <c r="B42" s="44"/>
      <c r="C42" s="45"/>
      <c r="D42" s="17"/>
      <c r="E42" s="8"/>
      <c r="F42" s="8"/>
      <c r="G42" s="25"/>
      <c r="L42" s="18"/>
      <c r="M42" s="18"/>
    </row>
    <row r="43" spans="1:13" x14ac:dyDescent="0.25">
      <c r="A43" s="9"/>
      <c r="B43" s="8"/>
      <c r="C43" s="8"/>
      <c r="D43" s="10"/>
      <c r="E43" s="8"/>
      <c r="F43" s="8"/>
      <c r="G43" s="25"/>
      <c r="L43" s="18"/>
      <c r="M43" s="18"/>
    </row>
    <row r="44" spans="1:13" x14ac:dyDescent="0.25">
      <c r="A44" s="9" t="s">
        <v>2</v>
      </c>
      <c r="B44" s="8"/>
      <c r="C44" s="8"/>
      <c r="D44" s="8"/>
      <c r="E44" s="8"/>
      <c r="F44" s="8"/>
      <c r="G44" s="25"/>
      <c r="L44" s="18"/>
      <c r="M44" s="18"/>
    </row>
    <row r="45" spans="1:13" x14ac:dyDescent="0.25">
      <c r="A45" s="8" t="s">
        <v>1</v>
      </c>
      <c r="B45" s="8"/>
      <c r="C45" s="8"/>
      <c r="D45" s="8"/>
      <c r="E45" s="8"/>
      <c r="F45" s="8"/>
      <c r="G45" s="26" t="str">
        <f>IF(D42&lt;&gt;"","£10.00","£0.00")</f>
        <v>£0.00</v>
      </c>
      <c r="L45" s="18"/>
      <c r="M45" s="18"/>
    </row>
    <row r="46" spans="1:13" x14ac:dyDescent="0.25">
      <c r="A46" s="8" t="s">
        <v>35</v>
      </c>
      <c r="B46" s="8"/>
      <c r="C46" s="11"/>
      <c r="D46" s="12">
        <f>CEILING(D42,100)/100</f>
        <v>0</v>
      </c>
      <c r="E46" s="11" t="s">
        <v>5</v>
      </c>
      <c r="F46" s="13">
        <v>5</v>
      </c>
      <c r="G46" s="26">
        <f>SUM(D46*F46)</f>
        <v>0</v>
      </c>
      <c r="L46" s="18"/>
      <c r="M46" s="18"/>
    </row>
    <row r="47" spans="1:13" x14ac:dyDescent="0.25">
      <c r="A47" s="11"/>
      <c r="B47" s="11"/>
      <c r="C47" s="11"/>
      <c r="D47" s="11"/>
      <c r="E47" s="11"/>
      <c r="F47" s="11"/>
      <c r="G47" s="27"/>
      <c r="L47" s="18"/>
      <c r="M47" s="18"/>
    </row>
    <row r="48" spans="1:13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  <c r="L48" s="18"/>
      <c r="M48" s="18"/>
    </row>
    <row r="49" spans="1:13" x14ac:dyDescent="0.25">
      <c r="G49" s="29"/>
      <c r="L49" s="18"/>
      <c r="M49" s="18"/>
    </row>
    <row r="50" spans="1:13" x14ac:dyDescent="0.25">
      <c r="A50" s="15"/>
      <c r="B50" s="15"/>
      <c r="C50" s="15"/>
      <c r="D50" s="15"/>
      <c r="E50" s="15"/>
      <c r="F50" s="15"/>
      <c r="G50" s="30"/>
      <c r="L50" s="18"/>
      <c r="M50" s="18"/>
    </row>
    <row r="51" spans="1:13" x14ac:dyDescent="0.25">
      <c r="A51" s="43" t="s">
        <v>66</v>
      </c>
      <c r="B51" s="44"/>
      <c r="C51" s="45"/>
      <c r="D51" s="17"/>
      <c r="E51" s="8"/>
      <c r="F51" s="8"/>
      <c r="G51" s="25"/>
      <c r="L51" s="18"/>
      <c r="M51" s="18"/>
    </row>
    <row r="52" spans="1:13" x14ac:dyDescent="0.25">
      <c r="A52" s="9"/>
      <c r="B52" s="8"/>
      <c r="C52" s="8"/>
      <c r="D52" s="10"/>
      <c r="E52" s="8"/>
      <c r="F52" s="8"/>
      <c r="G52" s="25"/>
      <c r="L52" s="18"/>
      <c r="M52" s="18"/>
    </row>
    <row r="53" spans="1:13" x14ac:dyDescent="0.25">
      <c r="A53" s="9" t="s">
        <v>2</v>
      </c>
      <c r="B53" s="8"/>
      <c r="C53" s="8"/>
      <c r="D53" s="8"/>
      <c r="E53" s="8"/>
      <c r="F53" s="8"/>
      <c r="G53" s="25"/>
      <c r="L53" s="18"/>
      <c r="M53" s="18"/>
    </row>
    <row r="54" spans="1:13" x14ac:dyDescent="0.25">
      <c r="A54" s="8" t="s">
        <v>1</v>
      </c>
      <c r="B54" s="8"/>
      <c r="C54" s="8"/>
      <c r="D54" s="8"/>
      <c r="E54" s="8"/>
      <c r="F54" s="8"/>
      <c r="G54" s="26" t="str">
        <f>IF(D51&lt;&gt;"","£10.00","£0.00")</f>
        <v>£0.00</v>
      </c>
      <c r="L54" s="18"/>
      <c r="M54" s="18"/>
    </row>
    <row r="55" spans="1:13" x14ac:dyDescent="0.25">
      <c r="A55" s="8" t="s">
        <v>35</v>
      </c>
      <c r="B55" s="8"/>
      <c r="C55" s="11"/>
      <c r="D55" s="12">
        <f>CEILING(D51,100)/100</f>
        <v>0</v>
      </c>
      <c r="E55" s="11" t="s">
        <v>5</v>
      </c>
      <c r="F55" s="13">
        <v>5</v>
      </c>
      <c r="G55" s="26">
        <f>SUM(D55*F55)</f>
        <v>0</v>
      </c>
      <c r="L55" s="18"/>
      <c r="M55" s="18"/>
    </row>
    <row r="56" spans="1:13" x14ac:dyDescent="0.25">
      <c r="A56" s="11"/>
      <c r="B56" s="11"/>
      <c r="C56" s="11"/>
      <c r="D56" s="11"/>
      <c r="E56" s="11"/>
      <c r="F56" s="11"/>
      <c r="G56" s="27"/>
      <c r="L56" s="18"/>
      <c r="M56" s="18"/>
    </row>
    <row r="57" spans="1:13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  <c r="L57" s="18"/>
      <c r="M57" s="18"/>
    </row>
    <row r="58" spans="1:13" x14ac:dyDescent="0.25">
      <c r="G58" s="29"/>
      <c r="L58" s="18"/>
      <c r="M58" s="18"/>
    </row>
    <row r="59" spans="1:13" x14ac:dyDescent="0.25">
      <c r="A59" s="15"/>
      <c r="B59" s="15"/>
      <c r="C59" s="15"/>
      <c r="D59" s="15"/>
      <c r="E59" s="15"/>
      <c r="F59" s="15"/>
      <c r="G59" s="30"/>
      <c r="L59" s="18"/>
      <c r="M59" s="18"/>
    </row>
    <row r="60" spans="1:13" x14ac:dyDescent="0.25">
      <c r="A60" s="43" t="s">
        <v>67</v>
      </c>
      <c r="B60" s="44"/>
      <c r="C60" s="45"/>
      <c r="D60" s="17"/>
      <c r="E60" s="8"/>
      <c r="F60" s="8"/>
      <c r="G60" s="25"/>
      <c r="L60" s="18"/>
      <c r="M60" s="18"/>
    </row>
    <row r="61" spans="1:13" x14ac:dyDescent="0.25">
      <c r="A61" s="9"/>
      <c r="B61" s="8"/>
      <c r="C61" s="8"/>
      <c r="D61" s="10"/>
      <c r="E61" s="8"/>
      <c r="F61" s="8"/>
      <c r="G61" s="25"/>
      <c r="L61" s="18"/>
      <c r="M61" s="18"/>
    </row>
    <row r="62" spans="1:13" x14ac:dyDescent="0.25">
      <c r="A62" s="9" t="s">
        <v>2</v>
      </c>
      <c r="B62" s="8"/>
      <c r="C62" s="8"/>
      <c r="D62" s="8"/>
      <c r="E62" s="8"/>
      <c r="F62" s="8"/>
      <c r="G62" s="25"/>
      <c r="L62" s="18"/>
      <c r="M62" s="18"/>
    </row>
    <row r="63" spans="1:13" x14ac:dyDescent="0.25">
      <c r="A63" s="8" t="s">
        <v>1</v>
      </c>
      <c r="B63" s="8"/>
      <c r="C63" s="8"/>
      <c r="D63" s="8"/>
      <c r="E63" s="8"/>
      <c r="F63" s="8"/>
      <c r="G63" s="26" t="str">
        <f>IF(D60&lt;&gt;"","£10.00","£0.00")</f>
        <v>£0.00</v>
      </c>
      <c r="L63" s="18"/>
      <c r="M63" s="18"/>
    </row>
    <row r="64" spans="1:13" x14ac:dyDescent="0.25">
      <c r="A64" s="8" t="s">
        <v>35</v>
      </c>
      <c r="B64" s="8"/>
      <c r="C64" s="11"/>
      <c r="D64" s="12">
        <f>CEILING(D60,100)/100</f>
        <v>0</v>
      </c>
      <c r="E64" s="11" t="s">
        <v>5</v>
      </c>
      <c r="F64" s="13">
        <v>5</v>
      </c>
      <c r="G64" s="26">
        <f>SUM(D64*F64)</f>
        <v>0</v>
      </c>
      <c r="L64" s="18"/>
      <c r="M64" s="18"/>
    </row>
    <row r="65" spans="1:13" x14ac:dyDescent="0.25">
      <c r="A65" s="11"/>
      <c r="B65" s="11"/>
      <c r="C65" s="11"/>
      <c r="D65" s="11"/>
      <c r="E65" s="11"/>
      <c r="F65" s="11"/>
      <c r="G65" s="27"/>
      <c r="L65" s="18"/>
      <c r="M65" s="18"/>
    </row>
    <row r="66" spans="1:13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  <c r="L66" s="18"/>
      <c r="M66" s="18"/>
    </row>
    <row r="67" spans="1:13" x14ac:dyDescent="0.25">
      <c r="G67" s="29"/>
      <c r="L67" s="18"/>
      <c r="M67" s="18"/>
    </row>
    <row r="68" spans="1:13" x14ac:dyDescent="0.25">
      <c r="A68" s="15"/>
      <c r="B68" s="15"/>
      <c r="C68" s="15"/>
      <c r="D68" s="15"/>
      <c r="E68" s="15"/>
      <c r="F68" s="15"/>
      <c r="G68" s="30"/>
      <c r="L68" s="18"/>
      <c r="M68" s="18"/>
    </row>
    <row r="69" spans="1:13" x14ac:dyDescent="0.25">
      <c r="A69" s="43" t="s">
        <v>68</v>
      </c>
      <c r="B69" s="44"/>
      <c r="C69" s="45"/>
      <c r="D69" s="17"/>
      <c r="E69" s="8"/>
      <c r="F69" s="8"/>
      <c r="G69" s="25"/>
      <c r="L69" s="18"/>
      <c r="M69" s="18"/>
    </row>
    <row r="70" spans="1:13" x14ac:dyDescent="0.25">
      <c r="A70" s="9"/>
      <c r="B70" s="8"/>
      <c r="C70" s="8"/>
      <c r="D70" s="10"/>
      <c r="E70" s="8"/>
      <c r="F70" s="8"/>
      <c r="G70" s="25"/>
      <c r="L70" s="18"/>
      <c r="M70" s="18"/>
    </row>
    <row r="71" spans="1:13" x14ac:dyDescent="0.25">
      <c r="A71" s="9" t="s">
        <v>2</v>
      </c>
      <c r="B71" s="8"/>
      <c r="C71" s="8"/>
      <c r="D71" s="8"/>
      <c r="E71" s="8"/>
      <c r="F71" s="8"/>
      <c r="G71" s="25"/>
      <c r="L71" s="18"/>
      <c r="M71" s="18"/>
    </row>
    <row r="72" spans="1:13" x14ac:dyDescent="0.25">
      <c r="A72" s="8" t="s">
        <v>1</v>
      </c>
      <c r="B72" s="8"/>
      <c r="C72" s="8"/>
      <c r="D72" s="8"/>
      <c r="E72" s="8"/>
      <c r="F72" s="8"/>
      <c r="G72" s="26" t="str">
        <f>IF(D69&lt;&gt;"","£10.00","£0.00")</f>
        <v>£0.00</v>
      </c>
      <c r="L72" s="18"/>
      <c r="M72" s="18"/>
    </row>
    <row r="73" spans="1:13" x14ac:dyDescent="0.25">
      <c r="A73" s="8" t="s">
        <v>35</v>
      </c>
      <c r="B73" s="8"/>
      <c r="C73" s="11"/>
      <c r="D73" s="12">
        <f>CEILING(D69,100)/100</f>
        <v>0</v>
      </c>
      <c r="E73" s="11" t="s">
        <v>5</v>
      </c>
      <c r="F73" s="13">
        <v>5</v>
      </c>
      <c r="G73" s="26">
        <f>SUM(D73*F73)</f>
        <v>0</v>
      </c>
      <c r="L73" s="18"/>
      <c r="M73" s="18"/>
    </row>
    <row r="74" spans="1:13" x14ac:dyDescent="0.25">
      <c r="A74" s="11"/>
      <c r="B74" s="11"/>
      <c r="C74" s="11"/>
      <c r="D74" s="11"/>
      <c r="E74" s="11"/>
      <c r="F74" s="11"/>
      <c r="G74" s="27"/>
      <c r="L74" s="18"/>
      <c r="M74" s="18"/>
    </row>
    <row r="75" spans="1:13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  <c r="L75" s="18"/>
      <c r="M75" s="18"/>
    </row>
    <row r="76" spans="1:13" x14ac:dyDescent="0.25">
      <c r="G76" s="29"/>
      <c r="L76" s="18"/>
      <c r="M76" s="18"/>
    </row>
    <row r="77" spans="1:13" x14ac:dyDescent="0.25">
      <c r="G77" s="29"/>
      <c r="L77" s="18"/>
      <c r="M77" s="18"/>
    </row>
    <row r="78" spans="1:13" x14ac:dyDescent="0.25">
      <c r="G78" s="29"/>
      <c r="L78" s="18"/>
      <c r="M78" s="18"/>
    </row>
    <row r="79" spans="1:13" x14ac:dyDescent="0.25">
      <c r="G79" s="29"/>
      <c r="L79" s="18"/>
      <c r="M79" s="18"/>
    </row>
    <row r="80" spans="1:13" x14ac:dyDescent="0.25">
      <c r="G80" s="29"/>
      <c r="L80" s="18"/>
      <c r="M80" s="18"/>
    </row>
    <row r="81" spans="7:13" x14ac:dyDescent="0.25">
      <c r="G81" s="29"/>
      <c r="L81" s="18"/>
      <c r="M81" s="18"/>
    </row>
  </sheetData>
  <sheetProtection algorithmName="SHA-512" hashValue="AYvA9jkKPjz71Km61g/4tDnhLveMgcV2TZO4OoygM3mwKeeChzt/icbczx5+FYNDcM2KEVZ9nF9Cc8p8T/AHAw==" saltValue="bGmykNCyoc5T45xWbiqMbA==" spinCount="100000" sheet="1" objects="1" scenarios="1"/>
  <mergeCells count="20">
    <mergeCell ref="A60:C60"/>
    <mergeCell ref="A69:C69"/>
    <mergeCell ref="I12:K12"/>
    <mergeCell ref="A15:C15"/>
    <mergeCell ref="A24:C24"/>
    <mergeCell ref="A33:C33"/>
    <mergeCell ref="A42:C42"/>
    <mergeCell ref="A51:C51"/>
    <mergeCell ref="I10:K10"/>
    <mergeCell ref="A1:G1"/>
    <mergeCell ref="A2:G2"/>
    <mergeCell ref="I3:K3"/>
    <mergeCell ref="A4:G4"/>
    <mergeCell ref="I4:K4"/>
    <mergeCell ref="I5:K5"/>
    <mergeCell ref="A6:C6"/>
    <mergeCell ref="I6:K6"/>
    <mergeCell ref="I7:K7"/>
    <mergeCell ref="I8:K8"/>
    <mergeCell ref="I9:K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6AF3-8B90-4F18-9EBC-E7758DE33222}">
  <dimension ref="A1:N75"/>
  <sheetViews>
    <sheetView workbookViewId="0">
      <selection activeCell="G72" sqref="G72"/>
    </sheetView>
  </sheetViews>
  <sheetFormatPr defaultColWidth="8.85546875" defaultRowHeight="15" x14ac:dyDescent="0.25"/>
  <cols>
    <col min="1" max="1" width="20" style="3" customWidth="1"/>
    <col min="2" max="2" width="10.5703125" style="3" customWidth="1"/>
    <col min="3" max="3" width="32.85546875" style="3" customWidth="1"/>
    <col min="4" max="4" width="8.85546875" style="3"/>
    <col min="5" max="5" width="13.42578125" style="3" bestFit="1" customWidth="1"/>
    <col min="6" max="6" width="8.85546875" style="3"/>
    <col min="7" max="7" width="18.5703125" style="29" customWidth="1"/>
    <col min="8" max="10" width="8.85546875" style="3"/>
    <col min="11" max="11" width="12.140625" style="3" customWidth="1"/>
    <col min="12" max="12" width="12.7109375" style="18" bestFit="1" customWidth="1"/>
    <col min="13" max="14" width="8.85546875" style="18"/>
    <col min="15" max="16384" width="8.85546875" style="3"/>
  </cols>
  <sheetData>
    <row r="1" spans="1:14" ht="15.75" x14ac:dyDescent="0.25">
      <c r="A1" s="51" t="s">
        <v>18</v>
      </c>
      <c r="B1" s="52"/>
      <c r="C1" s="52"/>
      <c r="D1" s="52"/>
      <c r="E1" s="52"/>
      <c r="F1" s="52"/>
      <c r="G1" s="52"/>
    </row>
    <row r="2" spans="1:14" ht="15" customHeight="1" x14ac:dyDescent="0.25">
      <c r="A2" s="53" t="s">
        <v>19</v>
      </c>
      <c r="B2" s="54"/>
      <c r="C2" s="54"/>
      <c r="D2" s="54"/>
      <c r="E2" s="54"/>
      <c r="F2" s="54"/>
      <c r="G2" s="54"/>
    </row>
    <row r="3" spans="1:14" x14ac:dyDescent="0.25">
      <c r="A3" s="2"/>
      <c r="B3" s="1"/>
      <c r="C3" s="1"/>
      <c r="D3" s="1"/>
      <c r="E3" s="1"/>
      <c r="F3" s="1"/>
      <c r="G3" s="1"/>
      <c r="I3" s="46" t="s">
        <v>37</v>
      </c>
      <c r="J3" s="46"/>
      <c r="K3" s="46"/>
      <c r="L3" s="31">
        <f>G12</f>
        <v>0</v>
      </c>
      <c r="M3" s="16"/>
      <c r="N3" s="16"/>
    </row>
    <row r="4" spans="1:14" ht="15" customHeight="1" x14ac:dyDescent="0.25">
      <c r="A4" s="53" t="s">
        <v>0</v>
      </c>
      <c r="B4" s="54"/>
      <c r="C4" s="54"/>
      <c r="D4" s="54"/>
      <c r="E4" s="54"/>
      <c r="F4" s="54"/>
      <c r="G4" s="54"/>
      <c r="I4" s="46" t="s">
        <v>38</v>
      </c>
      <c r="J4" s="46"/>
      <c r="K4" s="46"/>
      <c r="L4" s="32">
        <f>G21</f>
        <v>0</v>
      </c>
    </row>
    <row r="5" spans="1:14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</row>
    <row r="6" spans="1:14" x14ac:dyDescent="0.25">
      <c r="A6" s="43" t="s">
        <v>69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</row>
    <row r="7" spans="1:14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</row>
    <row r="8" spans="1:14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</row>
    <row r="9" spans="1:14" x14ac:dyDescent="0.25">
      <c r="A9" s="8" t="s">
        <v>70</v>
      </c>
      <c r="B9" s="8"/>
      <c r="C9" s="8"/>
      <c r="D9" s="8"/>
      <c r="E9" s="33">
        <v>20</v>
      </c>
      <c r="F9" s="8" t="s">
        <v>72</v>
      </c>
      <c r="G9" s="26">
        <f>IF(D6&lt;&gt;"","£20.00","£0.00")*9</f>
        <v>0</v>
      </c>
      <c r="I9" s="46" t="s">
        <v>43</v>
      </c>
      <c r="J9" s="46"/>
      <c r="K9" s="46"/>
      <c r="L9" s="32">
        <f>G66</f>
        <v>0</v>
      </c>
    </row>
    <row r="10" spans="1:14" x14ac:dyDescent="0.25">
      <c r="A10" s="8" t="s">
        <v>71</v>
      </c>
      <c r="B10" s="8"/>
      <c r="C10" s="11"/>
      <c r="D10" s="12">
        <f>CEILING(D6,1000)/1000</f>
        <v>0</v>
      </c>
      <c r="E10" s="8" t="s">
        <v>73</v>
      </c>
      <c r="F10" s="13" t="s">
        <v>72</v>
      </c>
      <c r="G10" s="26">
        <f>SUM(D10*1.5)*9</f>
        <v>0</v>
      </c>
      <c r="I10" s="46" t="s">
        <v>44</v>
      </c>
      <c r="J10" s="46"/>
      <c r="K10" s="46"/>
      <c r="L10" s="32">
        <f>G75</f>
        <v>0</v>
      </c>
    </row>
    <row r="11" spans="1:14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</row>
    <row r="12" spans="1:14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</row>
    <row r="13" spans="1:14" x14ac:dyDescent="0.25">
      <c r="A13" s="9"/>
      <c r="B13" s="9"/>
      <c r="C13" s="9"/>
      <c r="D13" s="9"/>
      <c r="E13" s="9"/>
      <c r="F13" s="9"/>
      <c r="G13" s="21"/>
    </row>
    <row r="14" spans="1:14" x14ac:dyDescent="0.25">
      <c r="A14" s="14"/>
      <c r="B14" s="14"/>
      <c r="C14" s="14"/>
      <c r="D14" s="14"/>
      <c r="E14" s="14"/>
      <c r="F14" s="14"/>
      <c r="G14" s="28"/>
    </row>
    <row r="15" spans="1:14" x14ac:dyDescent="0.25">
      <c r="A15" s="43" t="s">
        <v>84</v>
      </c>
      <c r="B15" s="44"/>
      <c r="C15" s="45"/>
      <c r="D15" s="17"/>
      <c r="E15" s="8"/>
      <c r="F15" s="8"/>
      <c r="G15" s="25"/>
    </row>
    <row r="16" spans="1:14" x14ac:dyDescent="0.25">
      <c r="A16" s="9"/>
      <c r="B16" s="8"/>
      <c r="C16" s="8"/>
      <c r="D16" s="10"/>
      <c r="E16" s="8"/>
      <c r="F16" s="8"/>
      <c r="G16" s="25"/>
    </row>
    <row r="17" spans="1:7" x14ac:dyDescent="0.25">
      <c r="A17" s="9" t="s">
        <v>2</v>
      </c>
      <c r="B17" s="8"/>
      <c r="C17" s="8"/>
      <c r="D17" s="8"/>
      <c r="E17" s="8"/>
      <c r="F17" s="8"/>
      <c r="G17" s="25"/>
    </row>
    <row r="18" spans="1:7" x14ac:dyDescent="0.25">
      <c r="A18" s="8" t="s">
        <v>1</v>
      </c>
      <c r="B18" s="8"/>
      <c r="C18" s="8"/>
      <c r="D18" s="8"/>
      <c r="E18" s="33">
        <v>20</v>
      </c>
      <c r="F18" s="8" t="s">
        <v>72</v>
      </c>
      <c r="G18" s="26">
        <f>IF(D15&lt;&gt;"","£20.00","£0.00")*9</f>
        <v>0</v>
      </c>
    </row>
    <row r="19" spans="1:7" x14ac:dyDescent="0.25">
      <c r="A19" s="8" t="s">
        <v>34</v>
      </c>
      <c r="B19" s="8"/>
      <c r="C19" s="11"/>
      <c r="D19" s="12">
        <f>CEILING(D15,1000)/1000</f>
        <v>0</v>
      </c>
      <c r="E19" s="8" t="s">
        <v>73</v>
      </c>
      <c r="F19" s="13" t="s">
        <v>72</v>
      </c>
      <c r="G19" s="26">
        <f>SUM(D19*1.5)*9</f>
        <v>0</v>
      </c>
    </row>
    <row r="20" spans="1:7" x14ac:dyDescent="0.25">
      <c r="A20" s="11"/>
      <c r="B20" s="11"/>
      <c r="C20" s="11"/>
      <c r="D20" s="11"/>
      <c r="E20" s="11"/>
      <c r="F20" s="11"/>
      <c r="G20" s="27"/>
    </row>
    <row r="21" spans="1:7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</row>
    <row r="22" spans="1:7" x14ac:dyDescent="0.25">
      <c r="A22" s="11"/>
      <c r="B22" s="11"/>
      <c r="C22" s="11"/>
      <c r="D22" s="11"/>
      <c r="E22" s="11"/>
      <c r="F22" s="11"/>
      <c r="G22" s="27"/>
    </row>
    <row r="23" spans="1:7" x14ac:dyDescent="0.25">
      <c r="A23" s="14"/>
      <c r="B23" s="14"/>
      <c r="C23" s="14"/>
      <c r="D23" s="14"/>
      <c r="E23" s="14"/>
      <c r="F23" s="14"/>
      <c r="G23" s="28"/>
    </row>
    <row r="24" spans="1:7" x14ac:dyDescent="0.25">
      <c r="A24" s="43" t="s">
        <v>85</v>
      </c>
      <c r="B24" s="44"/>
      <c r="C24" s="45"/>
      <c r="D24" s="17"/>
      <c r="E24" s="8"/>
      <c r="F24" s="8"/>
      <c r="G24" s="25"/>
    </row>
    <row r="25" spans="1:7" x14ac:dyDescent="0.25">
      <c r="A25" s="9"/>
      <c r="B25" s="8"/>
      <c r="C25" s="8"/>
      <c r="D25" s="10"/>
      <c r="E25" s="8"/>
      <c r="F25" s="8"/>
      <c r="G25" s="25"/>
    </row>
    <row r="26" spans="1:7" x14ac:dyDescent="0.25">
      <c r="A26" s="9" t="s">
        <v>2</v>
      </c>
      <c r="B26" s="8"/>
      <c r="C26" s="8"/>
      <c r="D26" s="8"/>
      <c r="E26" s="8"/>
      <c r="F26" s="8"/>
      <c r="G26" s="25"/>
    </row>
    <row r="27" spans="1:7" x14ac:dyDescent="0.25">
      <c r="A27" s="8" t="s">
        <v>1</v>
      </c>
      <c r="B27" s="8"/>
      <c r="C27" s="8"/>
      <c r="D27" s="8"/>
      <c r="E27" s="33">
        <v>20</v>
      </c>
      <c r="F27" s="8" t="s">
        <v>72</v>
      </c>
      <c r="G27" s="26">
        <f>IF(D24&lt;&gt;"","£20.00","£0.00")*9</f>
        <v>0</v>
      </c>
    </row>
    <row r="28" spans="1:7" x14ac:dyDescent="0.25">
      <c r="A28" s="8" t="s">
        <v>34</v>
      </c>
      <c r="B28" s="8"/>
      <c r="C28" s="11"/>
      <c r="D28" s="12">
        <f>CEILING(D24,1000)/1000</f>
        <v>0</v>
      </c>
      <c r="E28" s="8" t="s">
        <v>73</v>
      </c>
      <c r="F28" s="13" t="s">
        <v>72</v>
      </c>
      <c r="G28" s="26">
        <f>SUM(D28*1.5)*9</f>
        <v>0</v>
      </c>
    </row>
    <row r="29" spans="1:7" x14ac:dyDescent="0.25">
      <c r="A29" s="11"/>
      <c r="B29" s="11"/>
      <c r="C29" s="11"/>
      <c r="D29" s="11"/>
      <c r="E29" s="11"/>
      <c r="F29" s="11"/>
      <c r="G29" s="27"/>
    </row>
    <row r="30" spans="1:7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</row>
    <row r="31" spans="1:7" x14ac:dyDescent="0.25">
      <c r="A31" s="11"/>
      <c r="B31" s="11"/>
      <c r="C31" s="11"/>
      <c r="D31" s="11"/>
      <c r="E31" s="11"/>
      <c r="F31" s="11"/>
      <c r="G31" s="27"/>
    </row>
    <row r="32" spans="1:7" x14ac:dyDescent="0.25">
      <c r="A32" s="14"/>
      <c r="B32" s="14"/>
      <c r="C32" s="14"/>
      <c r="D32" s="14"/>
      <c r="E32" s="14"/>
      <c r="F32" s="14"/>
      <c r="G32" s="28"/>
    </row>
    <row r="33" spans="1:7" x14ac:dyDescent="0.25">
      <c r="A33" s="43" t="s">
        <v>86</v>
      </c>
      <c r="B33" s="44"/>
      <c r="C33" s="45"/>
      <c r="D33" s="17"/>
      <c r="E33" s="8"/>
      <c r="F33" s="8"/>
      <c r="G33" s="25"/>
    </row>
    <row r="34" spans="1:7" x14ac:dyDescent="0.25">
      <c r="A34" s="9"/>
      <c r="B34" s="8"/>
      <c r="C34" s="8"/>
      <c r="D34" s="10"/>
      <c r="E34" s="8"/>
      <c r="F34" s="8"/>
      <c r="G34" s="25"/>
    </row>
    <row r="35" spans="1:7" x14ac:dyDescent="0.25">
      <c r="A35" s="9" t="s">
        <v>2</v>
      </c>
      <c r="B35" s="8"/>
      <c r="C35" s="8"/>
      <c r="D35" s="8"/>
      <c r="E35" s="8"/>
      <c r="F35" s="8"/>
      <c r="G35" s="25"/>
    </row>
    <row r="36" spans="1:7" x14ac:dyDescent="0.25">
      <c r="A36" s="8" t="s">
        <v>1</v>
      </c>
      <c r="B36" s="8"/>
      <c r="C36" s="8"/>
      <c r="D36" s="8"/>
      <c r="E36" s="33">
        <v>20</v>
      </c>
      <c r="F36" s="8" t="s">
        <v>72</v>
      </c>
      <c r="G36" s="26">
        <f>IF(D33&lt;&gt;"","£20.00","£0.00")*9</f>
        <v>0</v>
      </c>
    </row>
    <row r="37" spans="1:7" x14ac:dyDescent="0.25">
      <c r="A37" s="8" t="s">
        <v>34</v>
      </c>
      <c r="B37" s="8"/>
      <c r="C37" s="11"/>
      <c r="D37" s="12">
        <f>CEILING(D33,1000)/1000</f>
        <v>0</v>
      </c>
      <c r="E37" s="8" t="s">
        <v>73</v>
      </c>
      <c r="F37" s="13" t="s">
        <v>72</v>
      </c>
      <c r="G37" s="26">
        <f>SUM(D37*1.5)*9</f>
        <v>0</v>
      </c>
    </row>
    <row r="38" spans="1:7" x14ac:dyDescent="0.25">
      <c r="A38" s="11"/>
      <c r="B38" s="11"/>
      <c r="C38" s="11"/>
      <c r="D38" s="11"/>
      <c r="E38" s="11"/>
      <c r="F38" s="11"/>
      <c r="G38" s="27"/>
    </row>
    <row r="39" spans="1:7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</row>
    <row r="41" spans="1:7" x14ac:dyDescent="0.25">
      <c r="A41" s="15"/>
      <c r="B41" s="15"/>
      <c r="C41" s="15"/>
      <c r="D41" s="15"/>
      <c r="E41" s="15"/>
      <c r="F41" s="15"/>
      <c r="G41" s="30"/>
    </row>
    <row r="42" spans="1:7" x14ac:dyDescent="0.25">
      <c r="A42" s="43" t="s">
        <v>87</v>
      </c>
      <c r="B42" s="44"/>
      <c r="C42" s="45"/>
      <c r="D42" s="17"/>
      <c r="E42" s="8"/>
      <c r="F42" s="8"/>
      <c r="G42" s="25"/>
    </row>
    <row r="43" spans="1:7" x14ac:dyDescent="0.25">
      <c r="A43" s="9"/>
      <c r="B43" s="8"/>
      <c r="C43" s="8"/>
      <c r="D43" s="10"/>
      <c r="E43" s="8"/>
      <c r="F43" s="8"/>
      <c r="G43" s="25"/>
    </row>
    <row r="44" spans="1:7" x14ac:dyDescent="0.25">
      <c r="A44" s="9" t="s">
        <v>2</v>
      </c>
      <c r="B44" s="8"/>
      <c r="C44" s="8"/>
      <c r="D44" s="8"/>
      <c r="E44" s="8"/>
      <c r="F44" s="8"/>
      <c r="G44" s="25"/>
    </row>
    <row r="45" spans="1:7" x14ac:dyDescent="0.25">
      <c r="A45" s="8" t="s">
        <v>1</v>
      </c>
      <c r="B45" s="8"/>
      <c r="C45" s="8"/>
      <c r="D45" s="8"/>
      <c r="E45" s="33">
        <v>20</v>
      </c>
      <c r="F45" s="8" t="s">
        <v>72</v>
      </c>
      <c r="G45" s="26">
        <f>IF(D42&lt;&gt;"","£20.00","£0.00")*9</f>
        <v>0</v>
      </c>
    </row>
    <row r="46" spans="1:7" x14ac:dyDescent="0.25">
      <c r="A46" s="8" t="s">
        <v>34</v>
      </c>
      <c r="B46" s="8"/>
      <c r="C46" s="11"/>
      <c r="D46" s="12">
        <f>CEILING(D42,1000)/1000</f>
        <v>0</v>
      </c>
      <c r="E46" s="8" t="s">
        <v>73</v>
      </c>
      <c r="F46" s="13" t="s">
        <v>72</v>
      </c>
      <c r="G46" s="26">
        <f>SUM(D46*1.5)*9</f>
        <v>0</v>
      </c>
    </row>
    <row r="47" spans="1:7" x14ac:dyDescent="0.25">
      <c r="A47" s="11"/>
      <c r="B47" s="11"/>
      <c r="C47" s="11"/>
      <c r="D47" s="11"/>
      <c r="E47" s="11"/>
      <c r="F47" s="11"/>
      <c r="G47" s="27"/>
    </row>
    <row r="48" spans="1:7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</row>
    <row r="50" spans="1:7" x14ac:dyDescent="0.25">
      <c r="A50" s="15"/>
      <c r="B50" s="15"/>
      <c r="C50" s="15"/>
      <c r="D50" s="15"/>
      <c r="E50" s="15"/>
      <c r="F50" s="15"/>
      <c r="G50" s="30"/>
    </row>
    <row r="51" spans="1:7" x14ac:dyDescent="0.25">
      <c r="A51" s="43" t="s">
        <v>88</v>
      </c>
      <c r="B51" s="44"/>
      <c r="C51" s="45"/>
      <c r="D51" s="17"/>
      <c r="E51" s="8"/>
      <c r="F51" s="8"/>
      <c r="G51" s="25"/>
    </row>
    <row r="52" spans="1:7" x14ac:dyDescent="0.25">
      <c r="A52" s="9"/>
      <c r="B52" s="8"/>
      <c r="C52" s="8"/>
      <c r="D52" s="10"/>
      <c r="E52" s="8"/>
      <c r="F52" s="8"/>
      <c r="G52" s="25"/>
    </row>
    <row r="53" spans="1:7" x14ac:dyDescent="0.25">
      <c r="A53" s="9" t="s">
        <v>2</v>
      </c>
      <c r="B53" s="8"/>
      <c r="C53" s="8"/>
      <c r="D53" s="8"/>
      <c r="E53" s="8"/>
      <c r="F53" s="8"/>
      <c r="G53" s="25"/>
    </row>
    <row r="54" spans="1:7" x14ac:dyDescent="0.25">
      <c r="A54" s="8" t="s">
        <v>1</v>
      </c>
      <c r="B54" s="8"/>
      <c r="C54" s="8"/>
      <c r="D54" s="8"/>
      <c r="E54" s="33">
        <v>20</v>
      </c>
      <c r="F54" s="8" t="s">
        <v>72</v>
      </c>
      <c r="G54" s="26">
        <f>IF(D51&lt;&gt;"","£20.00","£0.00")*9</f>
        <v>0</v>
      </c>
    </row>
    <row r="55" spans="1:7" x14ac:dyDescent="0.25">
      <c r="A55" s="8" t="s">
        <v>34</v>
      </c>
      <c r="B55" s="8"/>
      <c r="C55" s="11"/>
      <c r="D55" s="12">
        <f>CEILING(D51,1000)/1000</f>
        <v>0</v>
      </c>
      <c r="E55" s="8" t="s">
        <v>73</v>
      </c>
      <c r="F55" s="13" t="s">
        <v>72</v>
      </c>
      <c r="G55" s="26">
        <f>SUM(D55*1.5)*9</f>
        <v>0</v>
      </c>
    </row>
    <row r="56" spans="1:7" x14ac:dyDescent="0.25">
      <c r="A56" s="11"/>
      <c r="B56" s="11"/>
      <c r="C56" s="11"/>
      <c r="D56" s="11"/>
      <c r="E56" s="11"/>
      <c r="F56" s="11"/>
      <c r="G56" s="27"/>
    </row>
    <row r="57" spans="1:7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</row>
    <row r="59" spans="1:7" x14ac:dyDescent="0.25">
      <c r="A59" s="15"/>
      <c r="B59" s="15"/>
      <c r="C59" s="15"/>
      <c r="D59" s="15"/>
      <c r="E59" s="15"/>
      <c r="F59" s="15"/>
      <c r="G59" s="30"/>
    </row>
    <row r="60" spans="1:7" x14ac:dyDescent="0.25">
      <c r="A60" s="43" t="s">
        <v>89</v>
      </c>
      <c r="B60" s="44"/>
      <c r="C60" s="45"/>
      <c r="D60" s="17"/>
      <c r="E60" s="8"/>
      <c r="F60" s="8"/>
      <c r="G60" s="25"/>
    </row>
    <row r="61" spans="1:7" x14ac:dyDescent="0.25">
      <c r="A61" s="9"/>
      <c r="B61" s="8"/>
      <c r="C61" s="8"/>
      <c r="D61" s="10"/>
      <c r="E61" s="8"/>
      <c r="F61" s="8"/>
      <c r="G61" s="25"/>
    </row>
    <row r="62" spans="1:7" x14ac:dyDescent="0.25">
      <c r="A62" s="9" t="s">
        <v>2</v>
      </c>
      <c r="B62" s="8"/>
      <c r="C62" s="8"/>
      <c r="D62" s="8"/>
      <c r="E62" s="8"/>
      <c r="F62" s="8"/>
      <c r="G62" s="25"/>
    </row>
    <row r="63" spans="1:7" x14ac:dyDescent="0.25">
      <c r="A63" s="8" t="s">
        <v>1</v>
      </c>
      <c r="B63" s="8"/>
      <c r="C63" s="8"/>
      <c r="D63" s="8"/>
      <c r="E63" s="33">
        <v>20</v>
      </c>
      <c r="F63" s="8" t="s">
        <v>72</v>
      </c>
      <c r="G63" s="26">
        <f>IF(D60&lt;&gt;"","£20.00","£0.00")*9</f>
        <v>0</v>
      </c>
    </row>
    <row r="64" spans="1:7" x14ac:dyDescent="0.25">
      <c r="A64" s="8" t="s">
        <v>34</v>
      </c>
      <c r="B64" s="8"/>
      <c r="C64" s="11"/>
      <c r="D64" s="12">
        <f>CEILING(D60,1000)/1000</f>
        <v>0</v>
      </c>
      <c r="E64" s="8" t="s">
        <v>73</v>
      </c>
      <c r="F64" s="13" t="s">
        <v>72</v>
      </c>
      <c r="G64" s="26">
        <f>SUM(D64*1.5)*9</f>
        <v>0</v>
      </c>
    </row>
    <row r="65" spans="1:7" x14ac:dyDescent="0.25">
      <c r="A65" s="11"/>
      <c r="B65" s="11"/>
      <c r="C65" s="11"/>
      <c r="D65" s="11"/>
      <c r="E65" s="11"/>
      <c r="F65" s="11"/>
      <c r="G65" s="27"/>
    </row>
    <row r="66" spans="1:7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</row>
    <row r="68" spans="1:7" x14ac:dyDescent="0.25">
      <c r="A68" s="15"/>
      <c r="B68" s="15"/>
      <c r="C68" s="15"/>
      <c r="D68" s="15"/>
      <c r="E68" s="15"/>
      <c r="F68" s="15"/>
      <c r="G68" s="30"/>
    </row>
    <row r="69" spans="1:7" x14ac:dyDescent="0.25">
      <c r="A69" s="43" t="s">
        <v>90</v>
      </c>
      <c r="B69" s="44"/>
      <c r="C69" s="45"/>
      <c r="D69" s="17"/>
      <c r="E69" s="8"/>
      <c r="F69" s="8"/>
      <c r="G69" s="25"/>
    </row>
    <row r="70" spans="1:7" x14ac:dyDescent="0.25">
      <c r="A70" s="9"/>
      <c r="B70" s="8"/>
      <c r="C70" s="8"/>
      <c r="D70" s="10"/>
      <c r="E70" s="8"/>
      <c r="F70" s="8"/>
      <c r="G70" s="25"/>
    </row>
    <row r="71" spans="1:7" x14ac:dyDescent="0.25">
      <c r="A71" s="9" t="s">
        <v>2</v>
      </c>
      <c r="B71" s="8"/>
      <c r="C71" s="8"/>
      <c r="D71" s="8"/>
      <c r="E71" s="8"/>
      <c r="F71" s="8"/>
      <c r="G71" s="25"/>
    </row>
    <row r="72" spans="1:7" x14ac:dyDescent="0.25">
      <c r="A72" s="8" t="s">
        <v>1</v>
      </c>
      <c r="B72" s="8"/>
      <c r="C72" s="8"/>
      <c r="D72" s="8"/>
      <c r="E72" s="33">
        <v>20</v>
      </c>
      <c r="F72" s="8" t="s">
        <v>72</v>
      </c>
      <c r="G72" s="26">
        <f>IF(D69&lt;&gt;"","£20.00","£0.00")*9</f>
        <v>0</v>
      </c>
    </row>
    <row r="73" spans="1:7" x14ac:dyDescent="0.25">
      <c r="A73" s="8" t="s">
        <v>34</v>
      </c>
      <c r="B73" s="8"/>
      <c r="C73" s="11"/>
      <c r="D73" s="12">
        <f>CEILING(D69,1000)/1000</f>
        <v>0</v>
      </c>
      <c r="E73" s="8" t="s">
        <v>73</v>
      </c>
      <c r="F73" s="13" t="s">
        <v>72</v>
      </c>
      <c r="G73" s="26">
        <f>SUM(D73*1.5)*9</f>
        <v>0</v>
      </c>
    </row>
    <row r="74" spans="1:7" x14ac:dyDescent="0.25">
      <c r="A74" s="11"/>
      <c r="B74" s="11"/>
      <c r="C74" s="11"/>
      <c r="D74" s="11"/>
      <c r="E74" s="11"/>
      <c r="F74" s="11"/>
      <c r="G74" s="27"/>
    </row>
    <row r="75" spans="1:7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</row>
  </sheetData>
  <sheetProtection algorithmName="SHA-512" hashValue="dpXHnetC6irj8P12UyUJnvrb/Q64z+L/NnkhnAfXVfZLO7QCEb+5c2393CLIxkIzgXvmi/i+x+iBYo2cGF05Fw==" saltValue="NnWqfGCD3xf5KUnkRnLm3g==" spinCount="100000" sheet="1" objects="1" scenarios="1"/>
  <mergeCells count="20">
    <mergeCell ref="A60:C60"/>
    <mergeCell ref="A69:C69"/>
    <mergeCell ref="I12:K12"/>
    <mergeCell ref="A15:C15"/>
    <mergeCell ref="A24:C24"/>
    <mergeCell ref="A33:C33"/>
    <mergeCell ref="A42:C42"/>
    <mergeCell ref="A51:C51"/>
    <mergeCell ref="I10:K10"/>
    <mergeCell ref="A1:G1"/>
    <mergeCell ref="A2:G2"/>
    <mergeCell ref="I3:K3"/>
    <mergeCell ref="A4:G4"/>
    <mergeCell ref="I4:K4"/>
    <mergeCell ref="I5:K5"/>
    <mergeCell ref="A6:C6"/>
    <mergeCell ref="I6:K6"/>
    <mergeCell ref="I7:K7"/>
    <mergeCell ref="I8:K8"/>
    <mergeCell ref="I9:K9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6B83-7AA4-47C0-B8A0-D685DA7C952F}">
  <dimension ref="A1:N75"/>
  <sheetViews>
    <sheetView workbookViewId="0">
      <selection activeCell="G72" sqref="G72"/>
    </sheetView>
  </sheetViews>
  <sheetFormatPr defaultColWidth="8.85546875" defaultRowHeight="15" x14ac:dyDescent="0.25"/>
  <cols>
    <col min="1" max="1" width="20" style="3" customWidth="1"/>
    <col min="2" max="2" width="10.5703125" style="3" customWidth="1"/>
    <col min="3" max="3" width="32.85546875" style="3" customWidth="1"/>
    <col min="4" max="4" width="8.85546875" style="3"/>
    <col min="5" max="5" width="13.42578125" style="3" bestFit="1" customWidth="1"/>
    <col min="6" max="6" width="8.85546875" style="3"/>
    <col min="7" max="7" width="18.7109375" style="29" customWidth="1"/>
    <col min="8" max="10" width="8.85546875" style="3"/>
    <col min="11" max="11" width="12.140625" style="3" customWidth="1"/>
    <col min="12" max="12" width="12.7109375" style="18" bestFit="1" customWidth="1"/>
    <col min="13" max="14" width="8.85546875" style="18"/>
    <col min="15" max="16384" width="8.85546875" style="3"/>
  </cols>
  <sheetData>
    <row r="1" spans="1:14" ht="15.75" x14ac:dyDescent="0.25">
      <c r="A1" s="47" t="s">
        <v>20</v>
      </c>
      <c r="B1" s="48"/>
      <c r="C1" s="48"/>
      <c r="D1" s="48"/>
      <c r="E1" s="48"/>
      <c r="F1" s="48"/>
      <c r="G1" s="48"/>
    </row>
    <row r="2" spans="1:14" ht="15" customHeight="1" x14ac:dyDescent="0.25">
      <c r="A2" s="49" t="s">
        <v>31</v>
      </c>
      <c r="B2" s="50"/>
      <c r="C2" s="50"/>
      <c r="D2" s="50"/>
      <c r="E2" s="50"/>
      <c r="F2" s="50"/>
      <c r="G2" s="50"/>
    </row>
    <row r="3" spans="1:14" x14ac:dyDescent="0.25">
      <c r="A3" s="5"/>
      <c r="B3" s="6"/>
      <c r="C3" s="6"/>
      <c r="D3" s="6"/>
      <c r="E3" s="6"/>
      <c r="F3" s="6"/>
      <c r="G3" s="6"/>
      <c r="I3" s="46" t="s">
        <v>37</v>
      </c>
      <c r="J3" s="46"/>
      <c r="K3" s="46"/>
      <c r="L3" s="31">
        <f>G12</f>
        <v>0</v>
      </c>
      <c r="M3" s="16"/>
      <c r="N3" s="16"/>
    </row>
    <row r="4" spans="1:14" ht="15" customHeight="1" x14ac:dyDescent="0.25">
      <c r="A4" s="49" t="s">
        <v>7</v>
      </c>
      <c r="B4" s="50"/>
      <c r="C4" s="50"/>
      <c r="D4" s="50"/>
      <c r="E4" s="50"/>
      <c r="F4" s="50"/>
      <c r="G4" s="50"/>
      <c r="I4" s="46" t="s">
        <v>38</v>
      </c>
      <c r="J4" s="46"/>
      <c r="K4" s="46"/>
      <c r="L4" s="32">
        <f>G21</f>
        <v>0</v>
      </c>
    </row>
    <row r="5" spans="1:14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</row>
    <row r="6" spans="1:14" x14ac:dyDescent="0.25">
      <c r="A6" s="43" t="s">
        <v>69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</row>
    <row r="7" spans="1:14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</row>
    <row r="8" spans="1:14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</row>
    <row r="9" spans="1:14" x14ac:dyDescent="0.25">
      <c r="A9" s="8" t="s">
        <v>70</v>
      </c>
      <c r="B9" s="8"/>
      <c r="C9" s="8"/>
      <c r="D9" s="8"/>
      <c r="E9" s="33">
        <v>10</v>
      </c>
      <c r="F9" s="8" t="s">
        <v>72</v>
      </c>
      <c r="G9" s="26">
        <f>IF(D6&lt;&gt;"","£10.00","£0.00")*9</f>
        <v>0</v>
      </c>
      <c r="I9" s="46" t="s">
        <v>43</v>
      </c>
      <c r="J9" s="46"/>
      <c r="K9" s="46"/>
      <c r="L9" s="32">
        <f>G66</f>
        <v>0</v>
      </c>
    </row>
    <row r="10" spans="1:14" x14ac:dyDescent="0.25">
      <c r="A10" s="8" t="s">
        <v>71</v>
      </c>
      <c r="B10" s="8"/>
      <c r="C10" s="11"/>
      <c r="D10" s="12">
        <f>CEILING(D6,1000)/1000</f>
        <v>0</v>
      </c>
      <c r="E10" s="8" t="s">
        <v>74</v>
      </c>
      <c r="F10" s="13" t="s">
        <v>72</v>
      </c>
      <c r="G10" s="26">
        <f>SUM(D10*5)*9</f>
        <v>0</v>
      </c>
      <c r="I10" s="46" t="s">
        <v>44</v>
      </c>
      <c r="J10" s="46"/>
      <c r="K10" s="46"/>
      <c r="L10" s="32">
        <f>G75</f>
        <v>0</v>
      </c>
    </row>
    <row r="11" spans="1:14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</row>
    <row r="12" spans="1:14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</row>
    <row r="13" spans="1:14" x14ac:dyDescent="0.25">
      <c r="A13" s="9"/>
      <c r="B13" s="9"/>
      <c r="C13" s="9"/>
      <c r="D13" s="9"/>
      <c r="E13" s="9"/>
      <c r="F13" s="9"/>
      <c r="G13" s="21"/>
    </row>
    <row r="14" spans="1:14" x14ac:dyDescent="0.25">
      <c r="A14" s="14"/>
      <c r="B14" s="14"/>
      <c r="C14" s="14"/>
      <c r="D14" s="14"/>
      <c r="E14" s="14"/>
      <c r="F14" s="14"/>
      <c r="G14" s="28"/>
    </row>
    <row r="15" spans="1:14" x14ac:dyDescent="0.25">
      <c r="A15" s="43" t="s">
        <v>84</v>
      </c>
      <c r="B15" s="44"/>
      <c r="C15" s="45"/>
      <c r="D15" s="17"/>
      <c r="E15" s="8"/>
      <c r="F15" s="8"/>
      <c r="G15" s="25"/>
    </row>
    <row r="16" spans="1:14" x14ac:dyDescent="0.25">
      <c r="A16" s="9"/>
      <c r="B16" s="8"/>
      <c r="C16" s="8"/>
      <c r="D16" s="10"/>
      <c r="E16" s="8"/>
      <c r="F16" s="8"/>
      <c r="G16" s="25"/>
    </row>
    <row r="17" spans="1:7" x14ac:dyDescent="0.25">
      <c r="A17" s="9" t="s">
        <v>2</v>
      </c>
      <c r="B17" s="8"/>
      <c r="C17" s="8"/>
      <c r="D17" s="8"/>
      <c r="E17" s="8"/>
      <c r="F17" s="8"/>
      <c r="G17" s="25"/>
    </row>
    <row r="18" spans="1:7" x14ac:dyDescent="0.25">
      <c r="A18" s="8" t="s">
        <v>1</v>
      </c>
      <c r="B18" s="8"/>
      <c r="C18" s="8"/>
      <c r="D18" s="8"/>
      <c r="E18" s="33">
        <v>10</v>
      </c>
      <c r="F18" s="8" t="s">
        <v>72</v>
      </c>
      <c r="G18" s="26">
        <f>IF(D15&lt;&gt;"","£10.00","£0.00")*9</f>
        <v>0</v>
      </c>
    </row>
    <row r="19" spans="1:7" x14ac:dyDescent="0.25">
      <c r="A19" s="8" t="s">
        <v>34</v>
      </c>
      <c r="B19" s="8"/>
      <c r="C19" s="11"/>
      <c r="D19" s="12">
        <f>CEILING(D15,1000)/1000</f>
        <v>0</v>
      </c>
      <c r="E19" s="8" t="s">
        <v>74</v>
      </c>
      <c r="F19" s="13" t="s">
        <v>72</v>
      </c>
      <c r="G19" s="26">
        <f>SUM(D19*5)*9</f>
        <v>0</v>
      </c>
    </row>
    <row r="20" spans="1:7" x14ac:dyDescent="0.25">
      <c r="A20" s="11"/>
      <c r="B20" s="11"/>
      <c r="C20" s="11"/>
      <c r="D20" s="11"/>
      <c r="E20" s="11"/>
      <c r="F20" s="11"/>
      <c r="G20" s="27"/>
    </row>
    <row r="21" spans="1:7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</row>
    <row r="22" spans="1:7" x14ac:dyDescent="0.25">
      <c r="A22" s="11"/>
      <c r="B22" s="11"/>
      <c r="C22" s="11"/>
      <c r="D22" s="11"/>
      <c r="E22" s="11"/>
      <c r="F22" s="11"/>
      <c r="G22" s="27"/>
    </row>
    <row r="23" spans="1:7" x14ac:dyDescent="0.25">
      <c r="A23" s="14"/>
      <c r="B23" s="14"/>
      <c r="C23" s="14"/>
      <c r="D23" s="14"/>
      <c r="E23" s="14"/>
      <c r="F23" s="14"/>
      <c r="G23" s="28"/>
    </row>
    <row r="24" spans="1:7" x14ac:dyDescent="0.25">
      <c r="A24" s="43" t="s">
        <v>85</v>
      </c>
      <c r="B24" s="44"/>
      <c r="C24" s="45"/>
      <c r="D24" s="17"/>
      <c r="E24" s="8"/>
      <c r="F24" s="8"/>
      <c r="G24" s="25"/>
    </row>
    <row r="25" spans="1:7" x14ac:dyDescent="0.25">
      <c r="A25" s="9"/>
      <c r="B25" s="8"/>
      <c r="C25" s="8"/>
      <c r="D25" s="10"/>
      <c r="E25" s="8"/>
      <c r="F25" s="8"/>
      <c r="G25" s="25"/>
    </row>
    <row r="26" spans="1:7" x14ac:dyDescent="0.25">
      <c r="A26" s="9" t="s">
        <v>2</v>
      </c>
      <c r="B26" s="8"/>
      <c r="C26" s="8"/>
      <c r="D26" s="8"/>
      <c r="E26" s="8"/>
      <c r="F26" s="8"/>
      <c r="G26" s="25"/>
    </row>
    <row r="27" spans="1:7" x14ac:dyDescent="0.25">
      <c r="A27" s="8" t="s">
        <v>1</v>
      </c>
      <c r="B27" s="8"/>
      <c r="C27" s="8"/>
      <c r="D27" s="8"/>
      <c r="E27" s="33">
        <v>10</v>
      </c>
      <c r="F27" s="8" t="s">
        <v>72</v>
      </c>
      <c r="G27" s="26">
        <f>IF(D24&lt;&gt;"","£10.00","£0.00")*9</f>
        <v>0</v>
      </c>
    </row>
    <row r="28" spans="1:7" x14ac:dyDescent="0.25">
      <c r="A28" s="8" t="s">
        <v>34</v>
      </c>
      <c r="B28" s="8"/>
      <c r="C28" s="11"/>
      <c r="D28" s="12">
        <f>CEILING(D24,1000)/1000</f>
        <v>0</v>
      </c>
      <c r="E28" s="8" t="s">
        <v>74</v>
      </c>
      <c r="F28" s="13" t="s">
        <v>72</v>
      </c>
      <c r="G28" s="26">
        <f>SUM(D28*5)*9</f>
        <v>0</v>
      </c>
    </row>
    <row r="29" spans="1:7" x14ac:dyDescent="0.25">
      <c r="A29" s="11"/>
      <c r="B29" s="11"/>
      <c r="C29" s="11"/>
      <c r="D29" s="11"/>
      <c r="E29" s="11"/>
      <c r="F29" s="11"/>
      <c r="G29" s="27"/>
    </row>
    <row r="30" spans="1:7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</row>
    <row r="31" spans="1:7" x14ac:dyDescent="0.25">
      <c r="A31" s="11"/>
      <c r="B31" s="11"/>
      <c r="C31" s="11"/>
      <c r="D31" s="11"/>
      <c r="E31" s="11"/>
      <c r="F31" s="11"/>
      <c r="G31" s="27"/>
    </row>
    <row r="32" spans="1:7" x14ac:dyDescent="0.25">
      <c r="A32" s="14"/>
      <c r="B32" s="14"/>
      <c r="C32" s="14"/>
      <c r="D32" s="14"/>
      <c r="E32" s="14"/>
      <c r="F32" s="14"/>
      <c r="G32" s="28"/>
    </row>
    <row r="33" spans="1:7" x14ac:dyDescent="0.25">
      <c r="A33" s="43" t="s">
        <v>86</v>
      </c>
      <c r="B33" s="44"/>
      <c r="C33" s="45"/>
      <c r="D33" s="17"/>
      <c r="E33" s="8"/>
      <c r="F33" s="8"/>
      <c r="G33" s="25"/>
    </row>
    <row r="34" spans="1:7" x14ac:dyDescent="0.25">
      <c r="A34" s="9"/>
      <c r="B34" s="8"/>
      <c r="C34" s="8"/>
      <c r="D34" s="10"/>
      <c r="E34" s="8"/>
      <c r="F34" s="8"/>
      <c r="G34" s="25"/>
    </row>
    <row r="35" spans="1:7" x14ac:dyDescent="0.25">
      <c r="A35" s="9" t="s">
        <v>2</v>
      </c>
      <c r="B35" s="8"/>
      <c r="C35" s="8"/>
      <c r="D35" s="8"/>
      <c r="E35" s="8"/>
      <c r="F35" s="8"/>
      <c r="G35" s="25"/>
    </row>
    <row r="36" spans="1:7" x14ac:dyDescent="0.25">
      <c r="A36" s="8" t="s">
        <v>1</v>
      </c>
      <c r="B36" s="8"/>
      <c r="C36" s="8"/>
      <c r="D36" s="8"/>
      <c r="E36" s="33">
        <v>10</v>
      </c>
      <c r="F36" s="8" t="s">
        <v>72</v>
      </c>
      <c r="G36" s="26">
        <f>IF(D33&lt;&gt;"","£10.00","£0.00")*9</f>
        <v>0</v>
      </c>
    </row>
    <row r="37" spans="1:7" x14ac:dyDescent="0.25">
      <c r="A37" s="8" t="s">
        <v>34</v>
      </c>
      <c r="B37" s="8"/>
      <c r="C37" s="11"/>
      <c r="D37" s="12">
        <f>CEILING(D33,1000)/1000</f>
        <v>0</v>
      </c>
      <c r="E37" s="8" t="s">
        <v>74</v>
      </c>
      <c r="F37" s="13" t="s">
        <v>72</v>
      </c>
      <c r="G37" s="26">
        <f>SUM(D37*5)*9</f>
        <v>0</v>
      </c>
    </row>
    <row r="38" spans="1:7" x14ac:dyDescent="0.25">
      <c r="A38" s="11"/>
      <c r="B38" s="11"/>
      <c r="C38" s="11"/>
      <c r="D38" s="11"/>
      <c r="E38" s="11"/>
      <c r="F38" s="11"/>
      <c r="G38" s="27"/>
    </row>
    <row r="39" spans="1:7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</row>
    <row r="41" spans="1:7" x14ac:dyDescent="0.25">
      <c r="A41" s="15"/>
      <c r="B41" s="15"/>
      <c r="C41" s="15"/>
      <c r="D41" s="15"/>
      <c r="E41" s="15"/>
      <c r="F41" s="15"/>
      <c r="G41" s="30"/>
    </row>
    <row r="42" spans="1:7" x14ac:dyDescent="0.25">
      <c r="A42" s="43" t="s">
        <v>87</v>
      </c>
      <c r="B42" s="44"/>
      <c r="C42" s="45"/>
      <c r="D42" s="17"/>
      <c r="E42" s="8"/>
      <c r="F42" s="8"/>
      <c r="G42" s="25"/>
    </row>
    <row r="43" spans="1:7" x14ac:dyDescent="0.25">
      <c r="A43" s="9"/>
      <c r="B43" s="8"/>
      <c r="C43" s="8"/>
      <c r="D43" s="10"/>
      <c r="E43" s="8"/>
      <c r="F43" s="8"/>
      <c r="G43" s="25"/>
    </row>
    <row r="44" spans="1:7" x14ac:dyDescent="0.25">
      <c r="A44" s="9" t="s">
        <v>2</v>
      </c>
      <c r="B44" s="8"/>
      <c r="C44" s="8"/>
      <c r="D44" s="8"/>
      <c r="E44" s="8"/>
      <c r="F44" s="8"/>
      <c r="G44" s="25"/>
    </row>
    <row r="45" spans="1:7" x14ac:dyDescent="0.25">
      <c r="A45" s="8" t="s">
        <v>1</v>
      </c>
      <c r="B45" s="8"/>
      <c r="C45" s="8"/>
      <c r="D45" s="8"/>
      <c r="E45" s="33">
        <v>10</v>
      </c>
      <c r="F45" s="8" t="s">
        <v>72</v>
      </c>
      <c r="G45" s="26">
        <f>IF(D42&lt;&gt;"","£10.00","£0.00")*9</f>
        <v>0</v>
      </c>
    </row>
    <row r="46" spans="1:7" x14ac:dyDescent="0.25">
      <c r="A46" s="8" t="s">
        <v>34</v>
      </c>
      <c r="B46" s="8"/>
      <c r="C46" s="11"/>
      <c r="D46" s="12">
        <f>CEILING(D42,1000)/1000</f>
        <v>0</v>
      </c>
      <c r="E46" s="8" t="s">
        <v>74</v>
      </c>
      <c r="F46" s="13" t="s">
        <v>72</v>
      </c>
      <c r="G46" s="26">
        <f>SUM(D46*5)*9</f>
        <v>0</v>
      </c>
    </row>
    <row r="47" spans="1:7" x14ac:dyDescent="0.25">
      <c r="A47" s="11"/>
      <c r="B47" s="11"/>
      <c r="C47" s="11"/>
      <c r="D47" s="11"/>
      <c r="E47" s="11"/>
      <c r="F47" s="11"/>
      <c r="G47" s="27"/>
    </row>
    <row r="48" spans="1:7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</row>
    <row r="50" spans="1:7" x14ac:dyDescent="0.25">
      <c r="A50" s="15"/>
      <c r="B50" s="15"/>
      <c r="C50" s="15"/>
      <c r="D50" s="15"/>
      <c r="E50" s="15"/>
      <c r="F50" s="15"/>
      <c r="G50" s="30"/>
    </row>
    <row r="51" spans="1:7" x14ac:dyDescent="0.25">
      <c r="A51" s="43" t="s">
        <v>88</v>
      </c>
      <c r="B51" s="44"/>
      <c r="C51" s="45"/>
      <c r="D51" s="17"/>
      <c r="E51" s="8"/>
      <c r="F51" s="8"/>
      <c r="G51" s="25"/>
    </row>
    <row r="52" spans="1:7" x14ac:dyDescent="0.25">
      <c r="A52" s="9"/>
      <c r="B52" s="8"/>
      <c r="C52" s="8"/>
      <c r="D52" s="10"/>
      <c r="E52" s="8"/>
      <c r="F52" s="8"/>
      <c r="G52" s="25"/>
    </row>
    <row r="53" spans="1:7" x14ac:dyDescent="0.25">
      <c r="A53" s="9" t="s">
        <v>2</v>
      </c>
      <c r="B53" s="8"/>
      <c r="C53" s="8"/>
      <c r="D53" s="8"/>
      <c r="E53" s="8"/>
      <c r="F53" s="8"/>
      <c r="G53" s="25"/>
    </row>
    <row r="54" spans="1:7" x14ac:dyDescent="0.25">
      <c r="A54" s="8" t="s">
        <v>1</v>
      </c>
      <c r="B54" s="8"/>
      <c r="C54" s="8"/>
      <c r="D54" s="8"/>
      <c r="E54" s="33">
        <v>10</v>
      </c>
      <c r="F54" s="8" t="s">
        <v>72</v>
      </c>
      <c r="G54" s="26">
        <f>IF(D51&lt;&gt;"","£10.00","£0.00")*9</f>
        <v>0</v>
      </c>
    </row>
    <row r="55" spans="1:7" x14ac:dyDescent="0.25">
      <c r="A55" s="8" t="s">
        <v>34</v>
      </c>
      <c r="B55" s="8"/>
      <c r="C55" s="11"/>
      <c r="D55" s="12">
        <f>CEILING(D51,1000)/1000</f>
        <v>0</v>
      </c>
      <c r="E55" s="8" t="s">
        <v>74</v>
      </c>
      <c r="F55" s="13" t="s">
        <v>72</v>
      </c>
      <c r="G55" s="26">
        <f>SUM(D55*5)*9</f>
        <v>0</v>
      </c>
    </row>
    <row r="56" spans="1:7" x14ac:dyDescent="0.25">
      <c r="A56" s="11"/>
      <c r="B56" s="11"/>
      <c r="C56" s="11"/>
      <c r="D56" s="11"/>
      <c r="E56" s="11"/>
      <c r="F56" s="11"/>
      <c r="G56" s="27"/>
    </row>
    <row r="57" spans="1:7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</row>
    <row r="59" spans="1:7" x14ac:dyDescent="0.25">
      <c r="A59" s="15"/>
      <c r="B59" s="15"/>
      <c r="C59" s="15"/>
      <c r="D59" s="15"/>
      <c r="E59" s="15"/>
      <c r="F59" s="15"/>
      <c r="G59" s="30"/>
    </row>
    <row r="60" spans="1:7" x14ac:dyDescent="0.25">
      <c r="A60" s="43" t="s">
        <v>89</v>
      </c>
      <c r="B60" s="44"/>
      <c r="C60" s="45"/>
      <c r="D60" s="17"/>
      <c r="E60" s="8"/>
      <c r="F60" s="8"/>
      <c r="G60" s="25"/>
    </row>
    <row r="61" spans="1:7" x14ac:dyDescent="0.25">
      <c r="A61" s="9"/>
      <c r="B61" s="8"/>
      <c r="C61" s="8"/>
      <c r="D61" s="10"/>
      <c r="E61" s="8"/>
      <c r="F61" s="8"/>
      <c r="G61" s="25"/>
    </row>
    <row r="62" spans="1:7" x14ac:dyDescent="0.25">
      <c r="A62" s="9" t="s">
        <v>2</v>
      </c>
      <c r="B62" s="8"/>
      <c r="C62" s="8"/>
      <c r="D62" s="8"/>
      <c r="E62" s="8"/>
      <c r="F62" s="8"/>
      <c r="G62" s="25"/>
    </row>
    <row r="63" spans="1:7" x14ac:dyDescent="0.25">
      <c r="A63" s="8" t="s">
        <v>1</v>
      </c>
      <c r="B63" s="8"/>
      <c r="C63" s="8"/>
      <c r="D63" s="8"/>
      <c r="E63" s="33">
        <v>10</v>
      </c>
      <c r="F63" s="8" t="s">
        <v>72</v>
      </c>
      <c r="G63" s="26">
        <f>IF(D60&lt;&gt;"","£10.00","£0.00")*9</f>
        <v>0</v>
      </c>
    </row>
    <row r="64" spans="1:7" x14ac:dyDescent="0.25">
      <c r="A64" s="8" t="s">
        <v>34</v>
      </c>
      <c r="B64" s="8"/>
      <c r="C64" s="11"/>
      <c r="D64" s="12">
        <f>CEILING(D60,1000)/1000</f>
        <v>0</v>
      </c>
      <c r="E64" s="8" t="s">
        <v>74</v>
      </c>
      <c r="F64" s="13" t="s">
        <v>72</v>
      </c>
      <c r="G64" s="26">
        <f>SUM(D64*5)*9</f>
        <v>0</v>
      </c>
    </row>
    <row r="65" spans="1:7" x14ac:dyDescent="0.25">
      <c r="A65" s="11"/>
      <c r="B65" s="11"/>
      <c r="C65" s="11"/>
      <c r="D65" s="11"/>
      <c r="E65" s="11"/>
      <c r="F65" s="11"/>
      <c r="G65" s="27"/>
    </row>
    <row r="66" spans="1:7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</row>
    <row r="68" spans="1:7" x14ac:dyDescent="0.25">
      <c r="A68" s="15"/>
      <c r="B68" s="15"/>
      <c r="C68" s="15"/>
      <c r="D68" s="15"/>
      <c r="E68" s="15"/>
      <c r="F68" s="15"/>
      <c r="G68" s="30"/>
    </row>
    <row r="69" spans="1:7" x14ac:dyDescent="0.25">
      <c r="A69" s="43" t="s">
        <v>90</v>
      </c>
      <c r="B69" s="44"/>
      <c r="C69" s="45"/>
      <c r="D69" s="17"/>
      <c r="E69" s="8"/>
      <c r="F69" s="8"/>
      <c r="G69" s="25"/>
    </row>
    <row r="70" spans="1:7" x14ac:dyDescent="0.25">
      <c r="A70" s="9"/>
      <c r="B70" s="8"/>
      <c r="C70" s="8"/>
      <c r="D70" s="10"/>
      <c r="E70" s="8"/>
      <c r="F70" s="8"/>
      <c r="G70" s="25"/>
    </row>
    <row r="71" spans="1:7" x14ac:dyDescent="0.25">
      <c r="A71" s="9" t="s">
        <v>2</v>
      </c>
      <c r="B71" s="8"/>
      <c r="C71" s="8"/>
      <c r="D71" s="8"/>
      <c r="E71" s="8"/>
      <c r="F71" s="8"/>
      <c r="G71" s="25"/>
    </row>
    <row r="72" spans="1:7" x14ac:dyDescent="0.25">
      <c r="A72" s="8" t="s">
        <v>1</v>
      </c>
      <c r="B72" s="8"/>
      <c r="C72" s="8"/>
      <c r="D72" s="8"/>
      <c r="E72" s="33">
        <v>10</v>
      </c>
      <c r="F72" s="8" t="s">
        <v>72</v>
      </c>
      <c r="G72" s="26">
        <f>IF(D69&lt;&gt;"","£10.00","£0.00")*9</f>
        <v>0</v>
      </c>
    </row>
    <row r="73" spans="1:7" x14ac:dyDescent="0.25">
      <c r="A73" s="8" t="s">
        <v>34</v>
      </c>
      <c r="B73" s="8"/>
      <c r="C73" s="11"/>
      <c r="D73" s="12">
        <f>CEILING(D69,1000)/1000</f>
        <v>0</v>
      </c>
      <c r="E73" s="8" t="s">
        <v>74</v>
      </c>
      <c r="F73" s="13" t="s">
        <v>72</v>
      </c>
      <c r="G73" s="26">
        <f>SUM(D73*5)*9</f>
        <v>0</v>
      </c>
    </row>
    <row r="74" spans="1:7" x14ac:dyDescent="0.25">
      <c r="A74" s="11"/>
      <c r="B74" s="11"/>
      <c r="C74" s="11"/>
      <c r="D74" s="11"/>
      <c r="E74" s="11"/>
      <c r="F74" s="11"/>
      <c r="G74" s="27"/>
    </row>
    <row r="75" spans="1:7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</row>
  </sheetData>
  <sheetProtection algorithmName="SHA-512" hashValue="jQEQAc0GyYK6qa2vk2EDArt7JSuJxfFlYVYdV2dHgSQM/7z2VvbrffbtpSBTiMw7J7LZCdoQ6XGoyiAO5Dbavw==" saltValue="Q4c6w++oN2RXOjoEU6wBZg==" spinCount="100000" sheet="1" objects="1" scenarios="1"/>
  <mergeCells count="20">
    <mergeCell ref="A60:C60"/>
    <mergeCell ref="A69:C69"/>
    <mergeCell ref="I12:K12"/>
    <mergeCell ref="A15:C15"/>
    <mergeCell ref="A24:C24"/>
    <mergeCell ref="A33:C33"/>
    <mergeCell ref="A42:C42"/>
    <mergeCell ref="A51:C51"/>
    <mergeCell ref="I10:K10"/>
    <mergeCell ref="A1:G1"/>
    <mergeCell ref="A2:G2"/>
    <mergeCell ref="I3:K3"/>
    <mergeCell ref="A4:G4"/>
    <mergeCell ref="I4:K4"/>
    <mergeCell ref="I5:K5"/>
    <mergeCell ref="A6:C6"/>
    <mergeCell ref="I6:K6"/>
    <mergeCell ref="I7:K7"/>
    <mergeCell ref="I8:K8"/>
    <mergeCell ref="I9:K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9039-447F-4849-A8BA-67BD59AB7081}">
  <dimension ref="A1:N75"/>
  <sheetViews>
    <sheetView workbookViewId="0">
      <selection activeCell="G72" sqref="G72"/>
    </sheetView>
  </sheetViews>
  <sheetFormatPr defaultColWidth="8.85546875" defaultRowHeight="15" x14ac:dyDescent="0.25"/>
  <cols>
    <col min="1" max="1" width="20" style="3" customWidth="1"/>
    <col min="2" max="2" width="10.5703125" style="3" customWidth="1"/>
    <col min="3" max="3" width="53.140625" style="3" customWidth="1"/>
    <col min="4" max="4" width="8.85546875" style="3"/>
    <col min="5" max="5" width="13.42578125" style="3" bestFit="1" customWidth="1"/>
    <col min="6" max="6" width="8.85546875" style="3"/>
    <col min="7" max="7" width="16.5703125" style="29" customWidth="1"/>
    <col min="8" max="10" width="8.85546875" style="3"/>
    <col min="11" max="11" width="12.140625" style="3" customWidth="1"/>
    <col min="12" max="12" width="12.7109375" style="18" bestFit="1" customWidth="1"/>
    <col min="13" max="14" width="8.85546875" style="18"/>
    <col min="15" max="16384" width="8.85546875" style="3"/>
  </cols>
  <sheetData>
    <row r="1" spans="1:14" ht="15.75" x14ac:dyDescent="0.25">
      <c r="A1" s="51" t="s">
        <v>21</v>
      </c>
      <c r="B1" s="52"/>
      <c r="C1" s="52"/>
      <c r="D1" s="52"/>
      <c r="E1" s="52"/>
      <c r="F1" s="52"/>
      <c r="G1" s="52"/>
    </row>
    <row r="2" spans="1:14" ht="15" customHeight="1" x14ac:dyDescent="0.25">
      <c r="A2" s="53" t="s">
        <v>22</v>
      </c>
      <c r="B2" s="55"/>
      <c r="C2" s="55"/>
      <c r="D2" s="55"/>
      <c r="E2" s="55"/>
      <c r="F2" s="55"/>
      <c r="G2" s="55"/>
    </row>
    <row r="3" spans="1:14" x14ac:dyDescent="0.25">
      <c r="A3" s="2"/>
      <c r="B3" s="1"/>
      <c r="C3" s="1"/>
      <c r="D3" s="1"/>
      <c r="E3" s="1"/>
      <c r="F3" s="1"/>
      <c r="G3" s="1"/>
      <c r="I3" s="46" t="s">
        <v>37</v>
      </c>
      <c r="J3" s="46"/>
      <c r="K3" s="46"/>
      <c r="L3" s="31">
        <f>G12</f>
        <v>0</v>
      </c>
      <c r="M3" s="16"/>
      <c r="N3" s="16"/>
    </row>
    <row r="4" spans="1:14" ht="15" customHeight="1" x14ac:dyDescent="0.25">
      <c r="A4" s="53" t="s">
        <v>0</v>
      </c>
      <c r="B4" s="54"/>
      <c r="C4" s="54"/>
      <c r="D4" s="54"/>
      <c r="E4" s="54"/>
      <c r="F4" s="54"/>
      <c r="G4" s="54"/>
      <c r="I4" s="46" t="s">
        <v>38</v>
      </c>
      <c r="J4" s="46"/>
      <c r="K4" s="46"/>
      <c r="L4" s="32">
        <f>G21</f>
        <v>0</v>
      </c>
    </row>
    <row r="5" spans="1:14" x14ac:dyDescent="0.25">
      <c r="A5" s="7"/>
      <c r="B5" s="7"/>
      <c r="C5" s="7"/>
      <c r="D5" s="7"/>
      <c r="E5" s="7"/>
      <c r="F5" s="7"/>
      <c r="G5" s="23"/>
      <c r="I5" s="46" t="s">
        <v>39</v>
      </c>
      <c r="J5" s="46"/>
      <c r="K5" s="46"/>
      <c r="L5" s="32">
        <f>G30</f>
        <v>0</v>
      </c>
    </row>
    <row r="6" spans="1:14" x14ac:dyDescent="0.25">
      <c r="A6" s="43" t="s">
        <v>83</v>
      </c>
      <c r="B6" s="44"/>
      <c r="C6" s="45"/>
      <c r="D6" s="17"/>
      <c r="E6" s="8"/>
      <c r="F6" s="8"/>
      <c r="G6" s="24"/>
      <c r="I6" s="46" t="s">
        <v>40</v>
      </c>
      <c r="J6" s="46"/>
      <c r="K6" s="46"/>
      <c r="L6" s="32">
        <f>G39</f>
        <v>0</v>
      </c>
    </row>
    <row r="7" spans="1:14" x14ac:dyDescent="0.25">
      <c r="A7" s="9"/>
      <c r="B7" s="8"/>
      <c r="C7" s="8"/>
      <c r="D7" s="10"/>
      <c r="E7" s="8"/>
      <c r="F7" s="8"/>
      <c r="G7" s="25"/>
      <c r="I7" s="46" t="s">
        <v>41</v>
      </c>
      <c r="J7" s="46"/>
      <c r="K7" s="46"/>
      <c r="L7" s="32">
        <f>G48</f>
        <v>0</v>
      </c>
    </row>
    <row r="8" spans="1:14" x14ac:dyDescent="0.25">
      <c r="A8" s="9" t="s">
        <v>2</v>
      </c>
      <c r="B8" s="8"/>
      <c r="C8" s="8"/>
      <c r="D8" s="8"/>
      <c r="E8" s="8"/>
      <c r="F8" s="8"/>
      <c r="G8" s="25"/>
      <c r="I8" s="46" t="s">
        <v>42</v>
      </c>
      <c r="J8" s="46"/>
      <c r="K8" s="46"/>
      <c r="L8" s="32">
        <f>G57</f>
        <v>0</v>
      </c>
    </row>
    <row r="9" spans="1:14" x14ac:dyDescent="0.25">
      <c r="A9" s="8" t="s">
        <v>70</v>
      </c>
      <c r="B9" s="8"/>
      <c r="C9" s="8"/>
      <c r="D9" s="8"/>
      <c r="E9" s="33">
        <v>20</v>
      </c>
      <c r="F9" s="8" t="s">
        <v>75</v>
      </c>
      <c r="G9" s="26">
        <f>IF(D6&lt;&gt;"","£20.00","£0.00")*3</f>
        <v>0</v>
      </c>
      <c r="I9" s="46" t="s">
        <v>43</v>
      </c>
      <c r="J9" s="46"/>
      <c r="K9" s="46"/>
      <c r="L9" s="32">
        <f>G66</f>
        <v>0</v>
      </c>
    </row>
    <row r="10" spans="1:14" x14ac:dyDescent="0.25">
      <c r="A10" s="8" t="s">
        <v>71</v>
      </c>
      <c r="B10" s="8"/>
      <c r="C10" s="11"/>
      <c r="D10" s="12">
        <f>CEILING(D6,1000)/1000</f>
        <v>0</v>
      </c>
      <c r="E10" s="8" t="s">
        <v>73</v>
      </c>
      <c r="F10" s="13" t="s">
        <v>75</v>
      </c>
      <c r="G10" s="26">
        <f>SUM(D10*1.5)*3</f>
        <v>0</v>
      </c>
      <c r="I10" s="46" t="s">
        <v>44</v>
      </c>
      <c r="J10" s="46"/>
      <c r="K10" s="46"/>
      <c r="L10" s="32">
        <f>G75</f>
        <v>0</v>
      </c>
    </row>
    <row r="11" spans="1:14" x14ac:dyDescent="0.25">
      <c r="A11" s="11"/>
      <c r="B11" s="11"/>
      <c r="C11" s="11"/>
      <c r="D11" s="11"/>
      <c r="E11" s="11"/>
      <c r="F11" s="11"/>
      <c r="G11" s="27"/>
      <c r="I11" s="19"/>
      <c r="J11" s="19"/>
      <c r="K11" s="19"/>
      <c r="L11" s="32"/>
    </row>
    <row r="12" spans="1:14" x14ac:dyDescent="0.25">
      <c r="A12" s="9" t="s">
        <v>3</v>
      </c>
      <c r="B12" s="9"/>
      <c r="C12" s="9"/>
      <c r="D12" s="9"/>
      <c r="E12" s="9"/>
      <c r="F12" s="9"/>
      <c r="G12" s="20">
        <f>G9+G10</f>
        <v>0</v>
      </c>
      <c r="I12" s="46" t="s">
        <v>36</v>
      </c>
      <c r="J12" s="46"/>
      <c r="K12" s="46"/>
      <c r="L12" s="32">
        <f>SUM(L3:L11)</f>
        <v>0</v>
      </c>
    </row>
    <row r="13" spans="1:14" x14ac:dyDescent="0.25">
      <c r="A13" s="9"/>
      <c r="B13" s="9"/>
      <c r="C13" s="9"/>
      <c r="D13" s="9"/>
      <c r="E13" s="9"/>
      <c r="F13" s="9"/>
      <c r="G13" s="21"/>
    </row>
    <row r="14" spans="1:14" x14ac:dyDescent="0.25">
      <c r="A14" s="14"/>
      <c r="B14" s="14"/>
      <c r="C14" s="14"/>
      <c r="D14" s="14"/>
      <c r="E14" s="14"/>
      <c r="F14" s="14"/>
      <c r="G14" s="28"/>
    </row>
    <row r="15" spans="1:14" x14ac:dyDescent="0.25">
      <c r="A15" s="43" t="s">
        <v>76</v>
      </c>
      <c r="B15" s="44"/>
      <c r="C15" s="45"/>
      <c r="D15" s="17"/>
      <c r="E15" s="8"/>
      <c r="F15" s="8"/>
      <c r="G15" s="25"/>
    </row>
    <row r="16" spans="1:14" x14ac:dyDescent="0.25">
      <c r="A16" s="9"/>
      <c r="B16" s="8"/>
      <c r="C16" s="8"/>
      <c r="D16" s="10"/>
      <c r="E16" s="8"/>
      <c r="F16" s="8"/>
      <c r="G16" s="25"/>
    </row>
    <row r="17" spans="1:7" x14ac:dyDescent="0.25">
      <c r="A17" s="9" t="s">
        <v>2</v>
      </c>
      <c r="B17" s="8"/>
      <c r="C17" s="8"/>
      <c r="D17" s="8"/>
      <c r="E17" s="8"/>
      <c r="F17" s="8"/>
      <c r="G17" s="25"/>
    </row>
    <row r="18" spans="1:7" x14ac:dyDescent="0.25">
      <c r="A18" s="8" t="s">
        <v>1</v>
      </c>
      <c r="B18" s="8"/>
      <c r="C18" s="8"/>
      <c r="D18" s="8"/>
      <c r="E18" s="33">
        <v>20</v>
      </c>
      <c r="F18" s="8" t="s">
        <v>75</v>
      </c>
      <c r="G18" s="26">
        <f>IF(D15&lt;&gt;"","£20.00","£0.00")*3</f>
        <v>0</v>
      </c>
    </row>
    <row r="19" spans="1:7" x14ac:dyDescent="0.25">
      <c r="A19" s="8" t="s">
        <v>34</v>
      </c>
      <c r="B19" s="8"/>
      <c r="C19" s="11"/>
      <c r="D19" s="12">
        <f>CEILING(D15,1000)/1000</f>
        <v>0</v>
      </c>
      <c r="E19" s="8" t="s">
        <v>73</v>
      </c>
      <c r="F19" s="13" t="s">
        <v>75</v>
      </c>
      <c r="G19" s="26">
        <f>SUM(D19*1.5)*3</f>
        <v>0</v>
      </c>
    </row>
    <row r="20" spans="1:7" x14ac:dyDescent="0.25">
      <c r="A20" s="11"/>
      <c r="B20" s="11"/>
      <c r="C20" s="11"/>
      <c r="D20" s="11"/>
      <c r="E20" s="11"/>
      <c r="F20" s="11"/>
      <c r="G20" s="27"/>
    </row>
    <row r="21" spans="1:7" x14ac:dyDescent="0.25">
      <c r="A21" s="9" t="s">
        <v>3</v>
      </c>
      <c r="B21" s="9"/>
      <c r="C21" s="9"/>
      <c r="D21" s="9"/>
      <c r="E21" s="9"/>
      <c r="F21" s="9"/>
      <c r="G21" s="20">
        <f>G18+G19</f>
        <v>0</v>
      </c>
    </row>
    <row r="22" spans="1:7" x14ac:dyDescent="0.25">
      <c r="A22" s="11"/>
      <c r="B22" s="11"/>
      <c r="C22" s="11"/>
      <c r="D22" s="11"/>
      <c r="E22" s="11"/>
      <c r="F22" s="11"/>
      <c r="G22" s="27"/>
    </row>
    <row r="23" spans="1:7" x14ac:dyDescent="0.25">
      <c r="A23" s="14"/>
      <c r="B23" s="14"/>
      <c r="C23" s="14"/>
      <c r="D23" s="14"/>
      <c r="E23" s="14"/>
      <c r="F23" s="14"/>
      <c r="G23" s="28"/>
    </row>
    <row r="24" spans="1:7" x14ac:dyDescent="0.25">
      <c r="A24" s="43" t="s">
        <v>77</v>
      </c>
      <c r="B24" s="44"/>
      <c r="C24" s="45"/>
      <c r="D24" s="17"/>
      <c r="E24" s="8"/>
      <c r="F24" s="8"/>
      <c r="G24" s="25"/>
    </row>
    <row r="25" spans="1:7" x14ac:dyDescent="0.25">
      <c r="A25" s="9"/>
      <c r="B25" s="8"/>
      <c r="C25" s="8"/>
      <c r="D25" s="10"/>
      <c r="E25" s="8"/>
      <c r="F25" s="8"/>
      <c r="G25" s="25"/>
    </row>
    <row r="26" spans="1:7" x14ac:dyDescent="0.25">
      <c r="A26" s="9" t="s">
        <v>2</v>
      </c>
      <c r="B26" s="8"/>
      <c r="C26" s="8"/>
      <c r="D26" s="8"/>
      <c r="E26" s="8"/>
      <c r="F26" s="8"/>
      <c r="G26" s="25"/>
    </row>
    <row r="27" spans="1:7" x14ac:dyDescent="0.25">
      <c r="A27" s="8" t="s">
        <v>1</v>
      </c>
      <c r="B27" s="8"/>
      <c r="C27" s="8"/>
      <c r="D27" s="8"/>
      <c r="E27" s="33">
        <v>20</v>
      </c>
      <c r="F27" s="8" t="s">
        <v>75</v>
      </c>
      <c r="G27" s="26">
        <f>IF(D24&lt;&gt;"","£20.00","£0.00")*3</f>
        <v>0</v>
      </c>
    </row>
    <row r="28" spans="1:7" x14ac:dyDescent="0.25">
      <c r="A28" s="8" t="s">
        <v>34</v>
      </c>
      <c r="B28" s="8"/>
      <c r="C28" s="11"/>
      <c r="D28" s="12">
        <f>CEILING(D24,1000)/1000</f>
        <v>0</v>
      </c>
      <c r="E28" s="8" t="s">
        <v>73</v>
      </c>
      <c r="F28" s="13" t="s">
        <v>75</v>
      </c>
      <c r="G28" s="26">
        <f>SUM(D28*1.5)*3</f>
        <v>0</v>
      </c>
    </row>
    <row r="29" spans="1:7" x14ac:dyDescent="0.25">
      <c r="A29" s="11"/>
      <c r="B29" s="11"/>
      <c r="C29" s="11"/>
      <c r="D29" s="11"/>
      <c r="E29" s="11"/>
      <c r="F29" s="11"/>
      <c r="G29" s="27"/>
    </row>
    <row r="30" spans="1:7" x14ac:dyDescent="0.25">
      <c r="A30" s="9" t="s">
        <v>3</v>
      </c>
      <c r="B30" s="9"/>
      <c r="C30" s="9"/>
      <c r="D30" s="9"/>
      <c r="E30" s="9"/>
      <c r="F30" s="9"/>
      <c r="G30" s="20">
        <f>G27+G28</f>
        <v>0</v>
      </c>
    </row>
    <row r="31" spans="1:7" x14ac:dyDescent="0.25">
      <c r="A31" s="11"/>
      <c r="B31" s="11"/>
      <c r="C31" s="11"/>
      <c r="D31" s="11"/>
      <c r="E31" s="11"/>
      <c r="F31" s="11"/>
      <c r="G31" s="27"/>
    </row>
    <row r="32" spans="1:7" x14ac:dyDescent="0.25">
      <c r="A32" s="14"/>
      <c r="B32" s="14"/>
      <c r="C32" s="14"/>
      <c r="D32" s="14"/>
      <c r="E32" s="14"/>
      <c r="F32" s="14"/>
      <c r="G32" s="28"/>
    </row>
    <row r="33" spans="1:7" x14ac:dyDescent="0.25">
      <c r="A33" s="43" t="s">
        <v>78</v>
      </c>
      <c r="B33" s="44"/>
      <c r="C33" s="45"/>
      <c r="D33" s="17"/>
      <c r="E33" s="8"/>
      <c r="F33" s="8"/>
      <c r="G33" s="25"/>
    </row>
    <row r="34" spans="1:7" x14ac:dyDescent="0.25">
      <c r="A34" s="9"/>
      <c r="B34" s="8"/>
      <c r="C34" s="8"/>
      <c r="D34" s="10"/>
      <c r="E34" s="8"/>
      <c r="F34" s="8"/>
      <c r="G34" s="25"/>
    </row>
    <row r="35" spans="1:7" x14ac:dyDescent="0.25">
      <c r="A35" s="9" t="s">
        <v>2</v>
      </c>
      <c r="B35" s="8"/>
      <c r="C35" s="8"/>
      <c r="D35" s="8"/>
      <c r="E35" s="8"/>
      <c r="F35" s="8"/>
      <c r="G35" s="25"/>
    </row>
    <row r="36" spans="1:7" x14ac:dyDescent="0.25">
      <c r="A36" s="8" t="s">
        <v>1</v>
      </c>
      <c r="B36" s="8"/>
      <c r="C36" s="8"/>
      <c r="D36" s="8"/>
      <c r="E36" s="33">
        <v>20</v>
      </c>
      <c r="F36" s="8" t="s">
        <v>75</v>
      </c>
      <c r="G36" s="26">
        <f>IF(D33&lt;&gt;"","£20.00","£0.00")*3</f>
        <v>0</v>
      </c>
    </row>
    <row r="37" spans="1:7" x14ac:dyDescent="0.25">
      <c r="A37" s="8" t="s">
        <v>34</v>
      </c>
      <c r="B37" s="8"/>
      <c r="C37" s="11"/>
      <c r="D37" s="12">
        <f>CEILING(D33,1000)/1000</f>
        <v>0</v>
      </c>
      <c r="E37" s="8" t="s">
        <v>73</v>
      </c>
      <c r="F37" s="13" t="s">
        <v>75</v>
      </c>
      <c r="G37" s="26">
        <f>SUM(D37*1.5)*3</f>
        <v>0</v>
      </c>
    </row>
    <row r="38" spans="1:7" x14ac:dyDescent="0.25">
      <c r="A38" s="11"/>
      <c r="B38" s="11"/>
      <c r="C38" s="11"/>
      <c r="D38" s="11"/>
      <c r="E38" s="11"/>
      <c r="F38" s="11"/>
      <c r="G38" s="27"/>
    </row>
    <row r="39" spans="1:7" x14ac:dyDescent="0.25">
      <c r="A39" s="9" t="s">
        <v>3</v>
      </c>
      <c r="B39" s="9"/>
      <c r="C39" s="9"/>
      <c r="D39" s="9"/>
      <c r="E39" s="9"/>
      <c r="F39" s="9"/>
      <c r="G39" s="20">
        <f>G36+G37</f>
        <v>0</v>
      </c>
    </row>
    <row r="41" spans="1:7" x14ac:dyDescent="0.25">
      <c r="A41" s="15"/>
      <c r="B41" s="15"/>
      <c r="C41" s="15"/>
      <c r="D41" s="15"/>
      <c r="E41" s="15"/>
      <c r="F41" s="15"/>
      <c r="G41" s="30"/>
    </row>
    <row r="42" spans="1:7" x14ac:dyDescent="0.25">
      <c r="A42" s="43" t="s">
        <v>79</v>
      </c>
      <c r="B42" s="44"/>
      <c r="C42" s="45"/>
      <c r="D42" s="17"/>
      <c r="E42" s="8"/>
      <c r="F42" s="8"/>
      <c r="G42" s="25"/>
    </row>
    <row r="43" spans="1:7" x14ac:dyDescent="0.25">
      <c r="A43" s="9"/>
      <c r="B43" s="8"/>
      <c r="C43" s="8"/>
      <c r="D43" s="10"/>
      <c r="E43" s="8"/>
      <c r="F43" s="8"/>
      <c r="G43" s="25"/>
    </row>
    <row r="44" spans="1:7" x14ac:dyDescent="0.25">
      <c r="A44" s="9" t="s">
        <v>2</v>
      </c>
      <c r="B44" s="8"/>
      <c r="C44" s="8"/>
      <c r="D44" s="8"/>
      <c r="E44" s="8"/>
      <c r="F44" s="8"/>
      <c r="G44" s="25"/>
    </row>
    <row r="45" spans="1:7" x14ac:dyDescent="0.25">
      <c r="A45" s="8" t="s">
        <v>1</v>
      </c>
      <c r="B45" s="8"/>
      <c r="C45" s="8"/>
      <c r="D45" s="8"/>
      <c r="E45" s="33">
        <v>20</v>
      </c>
      <c r="F45" s="8" t="s">
        <v>75</v>
      </c>
      <c r="G45" s="26">
        <f>IF(D42&lt;&gt;"","£20.00","£0.00")*3</f>
        <v>0</v>
      </c>
    </row>
    <row r="46" spans="1:7" x14ac:dyDescent="0.25">
      <c r="A46" s="8" t="s">
        <v>34</v>
      </c>
      <c r="B46" s="8"/>
      <c r="C46" s="11"/>
      <c r="D46" s="12">
        <f>CEILING(D42,1000)/1000</f>
        <v>0</v>
      </c>
      <c r="E46" s="8" t="s">
        <v>73</v>
      </c>
      <c r="F46" s="13" t="s">
        <v>75</v>
      </c>
      <c r="G46" s="26">
        <f>SUM(D46*1.5)*3</f>
        <v>0</v>
      </c>
    </row>
    <row r="47" spans="1:7" x14ac:dyDescent="0.25">
      <c r="A47" s="11"/>
      <c r="B47" s="11"/>
      <c r="C47" s="11"/>
      <c r="D47" s="11"/>
      <c r="E47" s="11"/>
      <c r="F47" s="11"/>
      <c r="G47" s="27"/>
    </row>
    <row r="48" spans="1:7" x14ac:dyDescent="0.25">
      <c r="A48" s="9" t="s">
        <v>3</v>
      </c>
      <c r="B48" s="9"/>
      <c r="C48" s="9"/>
      <c r="D48" s="9"/>
      <c r="E48" s="9"/>
      <c r="F48" s="9"/>
      <c r="G48" s="20">
        <f>G45+G46</f>
        <v>0</v>
      </c>
    </row>
    <row r="50" spans="1:7" x14ac:dyDescent="0.25">
      <c r="A50" s="15"/>
      <c r="B50" s="15"/>
      <c r="C50" s="15"/>
      <c r="D50" s="15"/>
      <c r="E50" s="15"/>
      <c r="F50" s="15"/>
      <c r="G50" s="30"/>
    </row>
    <row r="51" spans="1:7" x14ac:dyDescent="0.25">
      <c r="A51" s="43" t="s">
        <v>80</v>
      </c>
      <c r="B51" s="44"/>
      <c r="C51" s="45"/>
      <c r="D51" s="17"/>
      <c r="E51" s="8"/>
      <c r="F51" s="8"/>
      <c r="G51" s="25"/>
    </row>
    <row r="52" spans="1:7" x14ac:dyDescent="0.25">
      <c r="A52" s="9"/>
      <c r="B52" s="8"/>
      <c r="C52" s="8"/>
      <c r="D52" s="10"/>
      <c r="E52" s="8"/>
      <c r="F52" s="8"/>
      <c r="G52" s="25"/>
    </row>
    <row r="53" spans="1:7" x14ac:dyDescent="0.25">
      <c r="A53" s="9" t="s">
        <v>2</v>
      </c>
      <c r="B53" s="8"/>
      <c r="C53" s="8"/>
      <c r="D53" s="8"/>
      <c r="E53" s="8"/>
      <c r="F53" s="8"/>
      <c r="G53" s="25"/>
    </row>
    <row r="54" spans="1:7" x14ac:dyDescent="0.25">
      <c r="A54" s="8" t="s">
        <v>1</v>
      </c>
      <c r="B54" s="8"/>
      <c r="C54" s="8"/>
      <c r="D54" s="8"/>
      <c r="E54" s="33">
        <v>20</v>
      </c>
      <c r="F54" s="8" t="s">
        <v>75</v>
      </c>
      <c r="G54" s="26">
        <f>IF(D51&lt;&gt;"","£20.00","£0.00")*3</f>
        <v>0</v>
      </c>
    </row>
    <row r="55" spans="1:7" x14ac:dyDescent="0.25">
      <c r="A55" s="8" t="s">
        <v>34</v>
      </c>
      <c r="B55" s="8"/>
      <c r="C55" s="11"/>
      <c r="D55" s="12">
        <f>CEILING(D51,1000)/1000</f>
        <v>0</v>
      </c>
      <c r="E55" s="8" t="s">
        <v>73</v>
      </c>
      <c r="F55" s="13" t="s">
        <v>75</v>
      </c>
      <c r="G55" s="26">
        <f>SUM(D55*1.5)*3</f>
        <v>0</v>
      </c>
    </row>
    <row r="56" spans="1:7" x14ac:dyDescent="0.25">
      <c r="A56" s="11"/>
      <c r="B56" s="11"/>
      <c r="C56" s="11"/>
      <c r="D56" s="11"/>
      <c r="E56" s="11"/>
      <c r="F56" s="11"/>
      <c r="G56" s="27"/>
    </row>
    <row r="57" spans="1:7" x14ac:dyDescent="0.25">
      <c r="A57" s="9" t="s">
        <v>3</v>
      </c>
      <c r="B57" s="9"/>
      <c r="C57" s="9"/>
      <c r="D57" s="9"/>
      <c r="E57" s="9"/>
      <c r="F57" s="9"/>
      <c r="G57" s="20">
        <f>G54+G55</f>
        <v>0</v>
      </c>
    </row>
    <row r="59" spans="1:7" x14ac:dyDescent="0.25">
      <c r="A59" s="15"/>
      <c r="B59" s="15"/>
      <c r="C59" s="15"/>
      <c r="D59" s="15"/>
      <c r="E59" s="15"/>
      <c r="F59" s="15"/>
      <c r="G59" s="30"/>
    </row>
    <row r="60" spans="1:7" x14ac:dyDescent="0.25">
      <c r="A60" s="43" t="s">
        <v>81</v>
      </c>
      <c r="B60" s="44"/>
      <c r="C60" s="45"/>
      <c r="D60" s="17"/>
      <c r="E60" s="8"/>
      <c r="F60" s="8"/>
      <c r="G60" s="25"/>
    </row>
    <row r="61" spans="1:7" x14ac:dyDescent="0.25">
      <c r="A61" s="9"/>
      <c r="B61" s="8"/>
      <c r="C61" s="8"/>
      <c r="D61" s="10"/>
      <c r="E61" s="8"/>
      <c r="F61" s="8"/>
      <c r="G61" s="25"/>
    </row>
    <row r="62" spans="1:7" x14ac:dyDescent="0.25">
      <c r="A62" s="9" t="s">
        <v>2</v>
      </c>
      <c r="B62" s="8"/>
      <c r="C62" s="8"/>
      <c r="D62" s="8"/>
      <c r="E62" s="8"/>
      <c r="F62" s="8"/>
      <c r="G62" s="25"/>
    </row>
    <row r="63" spans="1:7" x14ac:dyDescent="0.25">
      <c r="A63" s="8" t="s">
        <v>1</v>
      </c>
      <c r="B63" s="8"/>
      <c r="C63" s="8"/>
      <c r="D63" s="8"/>
      <c r="E63" s="33">
        <v>20</v>
      </c>
      <c r="F63" s="8" t="s">
        <v>75</v>
      </c>
      <c r="G63" s="26">
        <f>IF(D60&lt;&gt;"","£20.00","£0.00")*3</f>
        <v>0</v>
      </c>
    </row>
    <row r="64" spans="1:7" x14ac:dyDescent="0.25">
      <c r="A64" s="8" t="s">
        <v>34</v>
      </c>
      <c r="B64" s="8"/>
      <c r="C64" s="11"/>
      <c r="D64" s="12">
        <f>CEILING(D60,1000)/1000</f>
        <v>0</v>
      </c>
      <c r="E64" s="8" t="s">
        <v>73</v>
      </c>
      <c r="F64" s="13" t="s">
        <v>75</v>
      </c>
      <c r="G64" s="26">
        <f>SUM(D64*1.5)*3</f>
        <v>0</v>
      </c>
    </row>
    <row r="65" spans="1:7" x14ac:dyDescent="0.25">
      <c r="A65" s="11"/>
      <c r="B65" s="11"/>
      <c r="C65" s="11"/>
      <c r="D65" s="11"/>
      <c r="E65" s="11"/>
      <c r="F65" s="11"/>
      <c r="G65" s="27"/>
    </row>
    <row r="66" spans="1:7" x14ac:dyDescent="0.25">
      <c r="A66" s="9" t="s">
        <v>3</v>
      </c>
      <c r="B66" s="9"/>
      <c r="C66" s="9"/>
      <c r="D66" s="9"/>
      <c r="E66" s="9"/>
      <c r="F66" s="9"/>
      <c r="G66" s="20">
        <f>G63+G64</f>
        <v>0</v>
      </c>
    </row>
    <row r="68" spans="1:7" x14ac:dyDescent="0.25">
      <c r="A68" s="15"/>
      <c r="B68" s="15"/>
      <c r="C68" s="15"/>
      <c r="D68" s="15"/>
      <c r="E68" s="15"/>
      <c r="F68" s="15"/>
      <c r="G68" s="30"/>
    </row>
    <row r="69" spans="1:7" x14ac:dyDescent="0.25">
      <c r="A69" s="43" t="s">
        <v>82</v>
      </c>
      <c r="B69" s="44"/>
      <c r="C69" s="45"/>
      <c r="D69" s="17"/>
      <c r="E69" s="8"/>
      <c r="F69" s="8"/>
      <c r="G69" s="25"/>
    </row>
    <row r="70" spans="1:7" x14ac:dyDescent="0.25">
      <c r="A70" s="9"/>
      <c r="B70" s="8"/>
      <c r="C70" s="8"/>
      <c r="D70" s="10"/>
      <c r="E70" s="8"/>
      <c r="F70" s="8"/>
      <c r="G70" s="25"/>
    </row>
    <row r="71" spans="1:7" x14ac:dyDescent="0.25">
      <c r="A71" s="9" t="s">
        <v>2</v>
      </c>
      <c r="B71" s="8"/>
      <c r="C71" s="8"/>
      <c r="D71" s="8"/>
      <c r="E71" s="8"/>
      <c r="F71" s="8"/>
      <c r="G71" s="25"/>
    </row>
    <row r="72" spans="1:7" x14ac:dyDescent="0.25">
      <c r="A72" s="8" t="s">
        <v>1</v>
      </c>
      <c r="B72" s="8"/>
      <c r="C72" s="8"/>
      <c r="D72" s="8"/>
      <c r="E72" s="33">
        <v>20</v>
      </c>
      <c r="F72" s="8" t="s">
        <v>75</v>
      </c>
      <c r="G72" s="26">
        <f>IF(D69&lt;&gt;"","£20.00","£0.00")*3</f>
        <v>0</v>
      </c>
    </row>
    <row r="73" spans="1:7" x14ac:dyDescent="0.25">
      <c r="A73" s="8" t="s">
        <v>34</v>
      </c>
      <c r="B73" s="8"/>
      <c r="C73" s="11"/>
      <c r="D73" s="12">
        <f>CEILING(D69,1000)/1000</f>
        <v>0</v>
      </c>
      <c r="E73" s="8" t="s">
        <v>73</v>
      </c>
      <c r="F73" s="13" t="s">
        <v>75</v>
      </c>
      <c r="G73" s="26">
        <f>SUM(D73*1.5)*3</f>
        <v>0</v>
      </c>
    </row>
    <row r="74" spans="1:7" x14ac:dyDescent="0.25">
      <c r="A74" s="11"/>
      <c r="B74" s="11"/>
      <c r="C74" s="11"/>
      <c r="D74" s="11"/>
      <c r="E74" s="11"/>
      <c r="F74" s="11"/>
      <c r="G74" s="27"/>
    </row>
    <row r="75" spans="1:7" x14ac:dyDescent="0.25">
      <c r="A75" s="9" t="s">
        <v>3</v>
      </c>
      <c r="B75" s="9"/>
      <c r="C75" s="9"/>
      <c r="D75" s="9"/>
      <c r="E75" s="9"/>
      <c r="F75" s="9"/>
      <c r="G75" s="20">
        <f>G72+G73</f>
        <v>0</v>
      </c>
    </row>
  </sheetData>
  <sheetProtection algorithmName="SHA-512" hashValue="DGBnSDuQx1hIYd1IgMO9N1m6+7GYbjMnWwfxZn6TXAsN0u8T8J2ZoRt2x9t+fwTnAod9U0647gRgJalwmxLjfg==" saltValue="ae+E4m0QtHB5dSwq5C+Enw==" spinCount="100000" sheet="1" objects="1" scenarios="1"/>
  <mergeCells count="20">
    <mergeCell ref="A60:C60"/>
    <mergeCell ref="A69:C69"/>
    <mergeCell ref="I12:K12"/>
    <mergeCell ref="A15:C15"/>
    <mergeCell ref="A24:C24"/>
    <mergeCell ref="A33:C33"/>
    <mergeCell ref="A42:C42"/>
    <mergeCell ref="A51:C51"/>
    <mergeCell ref="I10:K10"/>
    <mergeCell ref="A1:G1"/>
    <mergeCell ref="A2:G2"/>
    <mergeCell ref="I3:K3"/>
    <mergeCell ref="A4:G4"/>
    <mergeCell ref="I4:K4"/>
    <mergeCell ref="I5:K5"/>
    <mergeCell ref="A6:C6"/>
    <mergeCell ref="I6:K6"/>
    <mergeCell ref="I7:K7"/>
    <mergeCell ref="I8:K8"/>
    <mergeCell ref="I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Full Register Calculator -DATA </vt:lpstr>
      <vt:lpstr>Full Register Calculator -PAPER</vt:lpstr>
      <vt:lpstr>Open Register Calculator -DATA</vt:lpstr>
      <vt:lpstr>Open Register Calculator -PAPER</vt:lpstr>
      <vt:lpstr>Overseas List Calculator -DATA</vt:lpstr>
      <vt:lpstr>Overseas List Calculator -PAPER</vt:lpstr>
      <vt:lpstr>Monthly Alt Calculator -DATA</vt:lpstr>
      <vt:lpstr>Monthly Alt Calculator -PAPER</vt:lpstr>
      <vt:lpstr>Election Alt Calculator -DATA</vt:lpstr>
      <vt:lpstr>Election Alt Calculator -PAPER</vt:lpstr>
      <vt:lpstr>Marked Register E&amp;W -DATA</vt:lpstr>
      <vt:lpstr>Marked Register E&amp;W -PAPER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holden</dc:creator>
  <cp:lastModifiedBy>angela holden</cp:lastModifiedBy>
  <cp:lastPrinted>2018-07-04T10:44:35Z</cp:lastPrinted>
  <dcterms:created xsi:type="dcterms:W3CDTF">2018-07-03T10:27:15Z</dcterms:created>
  <dcterms:modified xsi:type="dcterms:W3CDTF">2018-08-07T06:16:39Z</dcterms:modified>
</cp:coreProperties>
</file>